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TAK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<sst xmlns="http://schemas.openxmlformats.org/spreadsheetml/2006/main" count="104" uniqueCount="93">
  <si>
    <t>L.p.</t>
  </si>
  <si>
    <t>Treść</t>
  </si>
  <si>
    <t>Klasyfikacja</t>
  </si>
  <si>
    <t xml:space="preserve">budżet       2013 </t>
  </si>
  <si>
    <t xml:space="preserve">URM XXVI /227/2013 </t>
  </si>
  <si>
    <t>§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</si>
  <si>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</si>
  <si>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</si>
  <si>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</si>
  <si>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</si>
  <si>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</si>
  <si>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</si>
  <si>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</si>
  <si>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</si>
  <si>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</si>
  <si>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</si>
  <si>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</si>
  <si>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</si>
  <si>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</si>
  <si>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</si>
  <si>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</si>
  <si>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</si>
  <si>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</si>
  <si>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</si>
  <si>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</si>
  <si>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</si>
  <si>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</si>
  <si>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</si>
  <si>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</si>
  <si>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</si>
  <si>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</si>
  <si>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</si>
  <si>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</si>
  <si>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</si>
  <si>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</si>
  <si>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</si>
  <si>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</si>
  <si>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</si>
  <si>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</si>
  <si>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</si>
  <si>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</si>
  <si>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</si>
  <si>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</si>
  <si>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</si>
  <si>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</si>
  <si>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</si>
  <si>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</si>
  <si>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</si>
  <si>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</si>
  <si>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</si>
  <si>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</si>
  <si>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</si>
  <si>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</si>
  <si>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</si>
  <si>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</si>
  <si>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</si>
  <si>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</si>
  <si>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</si>
  <si>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</si>
  <si>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</si>
  <si>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</si>
  <si>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</si>
  <si>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</si>
  <si>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</si>
  <si>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</si>
  <si>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</si>
  <si>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</si>
  <si>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</si>
  <si>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</si>
  <si>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</si>
  <si>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</si>
  <si>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</si>
  <si>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</si>
  <si>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</si>
  <si>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</si>
  <si>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</si>
  <si>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</si>
  <si>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URM XXVII nie uchw</t>
  </si>
  <si>
    <t>nie uchwalono</t>
  </si>
  <si>
    <t xml:space="preserve">dochody bieżące </t>
  </si>
  <si>
    <t>dochody majątkowe</t>
  </si>
  <si>
    <t>wydatki bieżące</t>
  </si>
  <si>
    <t>wydatki majątkowe</t>
  </si>
  <si>
    <t xml:space="preserve">w tym UE </t>
  </si>
  <si>
    <t>%</t>
  </si>
  <si>
    <t>Wyniki 2015</t>
  </si>
  <si>
    <t>bieżący</t>
  </si>
  <si>
    <t>majątkowy</t>
  </si>
  <si>
    <t>ogólny</t>
  </si>
  <si>
    <t>Przewidywane wykonanie 2015r.</t>
  </si>
  <si>
    <t>projekt            2016r.</t>
  </si>
  <si>
    <t>Wyniki 2016</t>
  </si>
  <si>
    <t xml:space="preserve">Zał. Nr 8 do projektu budżetu 2016r.  Przychody i rozchody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</si>
</sst>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10.625" style="1" customWidth="1"/>
    <col min="2" max="2" width="22.375" style="1" customWidth="1"/>
    <col min="3" max="3" width="5.625" style="1" customWidth="1"/>
    <col min="4" max="4" width="12.25390625" style="1" hidden="1" customWidth="1"/>
    <col min="5" max="5" width="7.375" style="1" hidden="1" customWidth="1"/>
    <col min="6" max="6" width="7.625" style="87" hidden="1" customWidth="1"/>
    <col min="7" max="7" width="9.375" style="1" hidden="1" customWidth="1"/>
    <col min="8" max="8" width="12.125" style="1" customWidth="1"/>
    <col min="9" max="9" width="2.625" style="1" hidden="1" customWidth="1"/>
    <col min="10" max="10" width="11.75390625" style="1" customWidth="1"/>
    <col min="11" max="11" width="10.125" style="1" customWidth="1"/>
    <col min="12" max="12" width="10.625" style="1" customWidth="1"/>
    <col min="13" max="13" width="9.00390625" style="1" customWidth="1"/>
    <col min="14" max="14" width="10.875" style="1" customWidth="1"/>
    <col min="15" max="15" width="14.125" style="1" customWidth="1"/>
    <col min="16" max="16" width="13.75390625" style="1" customWidth="1"/>
    <col min="17" max="17" width="11.00390625" style="1" customWidth="1"/>
    <col min="18" max="18" width="8.75390625" style="1" customWidth="1"/>
    <col min="19" max="19" width="12.375" style="1" bestFit="1" customWidth="1"/>
    <col min="20" max="20" width="11.875" style="1" bestFit="1" customWidth="1"/>
    <col min="21" max="24" width="12.875" style="1" customWidth="1"/>
    <col min="25" max="25" width="11.875" style="1" customWidth="1"/>
    <col min="26" max="16384" width="9.125" style="1" customWidth="1"/>
  </cols>
  <sheetData>
    <row r="1" ht="9.75" customHeight="1">
      <c r="F1" s="2"/>
    </row>
    <row r="2" spans="1:10" ht="20.25" customHeight="1">
      <c r="A2" s="136" t="s">
        <v>92</v>
      </c>
      <c r="B2" s="136"/>
      <c r="C2" s="136"/>
      <c r="D2" s="136"/>
      <c r="E2" s="137"/>
      <c r="F2" s="137"/>
      <c r="G2" s="137"/>
      <c r="H2" s="137"/>
      <c r="I2" s="137"/>
      <c r="J2" s="137"/>
    </row>
    <row r="3" ht="0.75" customHeight="1">
      <c r="F3" s="2"/>
    </row>
    <row r="4" spans="1:16" ht="37.5" customHeight="1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88" t="s">
        <v>77</v>
      </c>
      <c r="G4" s="9" t="s">
        <v>78</v>
      </c>
      <c r="H4" s="108" t="s">
        <v>89</v>
      </c>
      <c r="I4" s="107"/>
      <c r="J4" s="117" t="s">
        <v>90</v>
      </c>
      <c r="K4" s="126" t="s">
        <v>85</v>
      </c>
      <c r="L4" s="123" t="s">
        <v>91</v>
      </c>
      <c r="M4" s="84"/>
      <c r="N4" s="93"/>
      <c r="O4" s="94"/>
      <c r="P4" s="94"/>
    </row>
    <row r="5" spans="1:16" ht="12.75" customHeight="1">
      <c r="A5" s="10"/>
      <c r="B5" s="11"/>
      <c r="C5" s="5"/>
      <c r="D5" s="6"/>
      <c r="E5" s="7"/>
      <c r="F5" s="88"/>
      <c r="G5" s="119"/>
      <c r="H5" s="108"/>
      <c r="I5" s="107"/>
      <c r="J5" s="117"/>
      <c r="K5" s="123"/>
      <c r="L5" s="124"/>
      <c r="N5" s="93"/>
      <c r="O5" s="94"/>
      <c r="P5" s="94"/>
    </row>
    <row r="6" spans="1:25" ht="13.5" customHeight="1">
      <c r="A6" s="10"/>
      <c r="B6" s="118" t="s">
        <v>79</v>
      </c>
      <c r="C6" s="12" t="s">
        <v>5</v>
      </c>
      <c r="D6" s="13"/>
      <c r="E6" s="14"/>
      <c r="F6" s="8"/>
      <c r="G6" s="47"/>
      <c r="H6" s="14">
        <v>24642776.42</v>
      </c>
      <c r="I6" s="14" t="e">
        <f>#REF!</f>
        <v>#REF!</v>
      </c>
      <c r="J6" s="14">
        <v>26638548.74</v>
      </c>
      <c r="K6" s="101">
        <f>H6-H8</f>
        <v>909442.9600000009</v>
      </c>
      <c r="L6" s="100">
        <f>J6-J8</f>
        <v>1883777.75</v>
      </c>
      <c r="M6" s="100" t="s">
        <v>86</v>
      </c>
      <c r="N6" s="38"/>
      <c r="O6" s="95">
        <f>H6+H7</f>
        <v>26502202.830000002</v>
      </c>
      <c r="P6" s="38">
        <f>J6+J7</f>
        <v>31093417.13</v>
      </c>
      <c r="X6" s="102"/>
      <c r="Y6" s="102"/>
    </row>
    <row r="7" spans="1:24" ht="9.75" customHeight="1">
      <c r="A7" s="10"/>
      <c r="B7" s="118" t="s">
        <v>80</v>
      </c>
      <c r="C7" s="89"/>
      <c r="D7" s="13"/>
      <c r="E7" s="14"/>
      <c r="F7" s="8"/>
      <c r="G7" s="47"/>
      <c r="H7" s="14">
        <v>1859426.41</v>
      </c>
      <c r="I7" s="14" t="e">
        <f>#REF!</f>
        <v>#REF!</v>
      </c>
      <c r="J7" s="14">
        <v>4454868.39</v>
      </c>
      <c r="K7" s="126"/>
      <c r="L7" s="100"/>
      <c r="M7" s="100"/>
      <c r="S7" s="102"/>
      <c r="T7" s="102"/>
      <c r="U7" s="102"/>
      <c r="V7" s="102"/>
      <c r="W7" s="102"/>
      <c r="X7" s="102"/>
    </row>
    <row r="8" spans="1:25" ht="13.5" customHeight="1">
      <c r="A8" s="10"/>
      <c r="B8" s="118" t="s">
        <v>81</v>
      </c>
      <c r="C8" s="89"/>
      <c r="D8" s="13"/>
      <c r="E8" s="14"/>
      <c r="F8" s="8"/>
      <c r="G8" s="47"/>
      <c r="H8" s="14">
        <v>23733333.46</v>
      </c>
      <c r="I8" s="14" t="e">
        <f>#REF!</f>
        <v>#REF!</v>
      </c>
      <c r="J8" s="14">
        <v>24754770.99</v>
      </c>
      <c r="K8" s="101">
        <f>H7-H9</f>
        <v>-443885.6300000001</v>
      </c>
      <c r="L8" s="82">
        <f>J7-J9</f>
        <v>-2956302.54</v>
      </c>
      <c r="M8" s="95" t="s">
        <v>87</v>
      </c>
      <c r="O8" s="102">
        <f>H8+H9</f>
        <v>26036645.5</v>
      </c>
      <c r="P8" s="38">
        <f>J8+J9</f>
        <v>32165941.919999998</v>
      </c>
      <c r="S8" s="102"/>
      <c r="T8" s="102"/>
      <c r="U8" s="102"/>
      <c r="V8" s="102"/>
      <c r="W8" s="102"/>
      <c r="X8" s="102"/>
      <c r="Y8" s="102"/>
    </row>
    <row r="9" spans="1:25" ht="10.5" customHeight="1">
      <c r="A9" s="10"/>
      <c r="B9" s="118" t="s">
        <v>82</v>
      </c>
      <c r="C9" s="89"/>
      <c r="D9" s="13"/>
      <c r="E9" s="14"/>
      <c r="F9" s="8"/>
      <c r="G9" s="47"/>
      <c r="H9" s="14">
        <v>2303312.04</v>
      </c>
      <c r="I9" s="14" t="e">
        <f>#REF!</f>
        <v>#REF!</v>
      </c>
      <c r="J9" s="14">
        <v>7411170.93</v>
      </c>
      <c r="K9" s="128">
        <f>SUM(K6:K8)</f>
        <v>465557.3300000008</v>
      </c>
      <c r="L9" s="128">
        <f>SUM(L6:L8)</f>
        <v>-1072524.79</v>
      </c>
      <c r="M9" s="85" t="s">
        <v>88</v>
      </c>
      <c r="N9" s="100"/>
      <c r="O9" s="38"/>
      <c r="P9" s="38"/>
      <c r="Q9" s="92"/>
      <c r="R9" s="92"/>
      <c r="S9" s="102"/>
      <c r="T9" s="102"/>
      <c r="U9" s="102"/>
      <c r="V9" s="102"/>
      <c r="W9" s="102"/>
      <c r="X9" s="102"/>
      <c r="Y9" s="102"/>
    </row>
    <row r="10" spans="1:18" ht="9.75" customHeight="1" thickBot="1">
      <c r="A10" s="114">
        <v>1</v>
      </c>
      <c r="B10" s="115">
        <v>2</v>
      </c>
      <c r="C10" s="116">
        <v>3</v>
      </c>
      <c r="D10" s="16">
        <v>4</v>
      </c>
      <c r="E10" s="14">
        <v>9</v>
      </c>
      <c r="F10" s="8"/>
      <c r="G10" s="47"/>
      <c r="H10" s="113">
        <v>4</v>
      </c>
      <c r="I10" s="113"/>
      <c r="J10" s="127">
        <v>5</v>
      </c>
      <c r="K10" s="122"/>
      <c r="L10" s="125"/>
      <c r="M10" s="85"/>
      <c r="N10" s="120"/>
      <c r="O10" s="92"/>
      <c r="P10" s="92"/>
      <c r="Q10" s="92"/>
      <c r="R10" s="92"/>
    </row>
    <row r="11" spans="1:18" ht="14.25" customHeight="1">
      <c r="A11" s="17" t="s">
        <v>6</v>
      </c>
      <c r="B11" s="18" t="s">
        <v>7</v>
      </c>
      <c r="C11" s="19"/>
      <c r="D11" s="20">
        <v>23625322.8</v>
      </c>
      <c r="E11" s="14">
        <v>25958419.9</v>
      </c>
      <c r="F11" s="21">
        <v>26327147.66</v>
      </c>
      <c r="G11" s="47">
        <v>26356337.96</v>
      </c>
      <c r="H11" s="74">
        <f>H6+H7</f>
        <v>26502202.830000002</v>
      </c>
      <c r="I11" s="74" t="e">
        <f>I6+I7</f>
        <v>#REF!</v>
      </c>
      <c r="J11" s="74">
        <f>J6+J7</f>
        <v>31093417.13</v>
      </c>
      <c r="K11" s="122"/>
      <c r="L11" s="100"/>
      <c r="M11" s="100"/>
      <c r="N11" s="85"/>
      <c r="Q11" s="92"/>
      <c r="R11" s="92"/>
    </row>
    <row r="12" spans="1:18" ht="12.75" customHeight="1">
      <c r="A12" s="22" t="s">
        <v>8</v>
      </c>
      <c r="B12" s="23" t="s">
        <v>9</v>
      </c>
      <c r="C12" s="19"/>
      <c r="D12" s="20">
        <v>26262909.37</v>
      </c>
      <c r="E12" s="14">
        <v>28533670.46</v>
      </c>
      <c r="F12" s="21">
        <v>28931588.52</v>
      </c>
      <c r="G12" s="20">
        <v>28931588.52</v>
      </c>
      <c r="H12" s="74">
        <f>H8+H9</f>
        <v>26036645.5</v>
      </c>
      <c r="I12" s="74" t="e">
        <f>#REF!+#REF!</f>
        <v>#REF!</v>
      </c>
      <c r="J12" s="74">
        <f>J8+J9</f>
        <v>32165941.919999998</v>
      </c>
      <c r="K12" s="122"/>
      <c r="L12" s="100"/>
      <c r="M12" s="100"/>
      <c r="N12" s="120"/>
      <c r="O12" s="38"/>
      <c r="P12" s="92"/>
      <c r="Q12" s="92"/>
      <c r="R12" s="92"/>
    </row>
    <row r="13" spans="1:18" ht="13.5" customHeight="1">
      <c r="A13" s="22"/>
      <c r="B13" s="23" t="s">
        <v>10</v>
      </c>
      <c r="C13" s="19"/>
      <c r="D13" s="20">
        <v>0</v>
      </c>
      <c r="E13" s="14">
        <v>0</v>
      </c>
      <c r="F13" s="14">
        <v>0</v>
      </c>
      <c r="G13" s="14">
        <v>0</v>
      </c>
      <c r="H13" s="20">
        <f>H11-H12</f>
        <v>465557.33000000194</v>
      </c>
      <c r="I13" s="20" t="e">
        <f>I11-I12</f>
        <v>#REF!</v>
      </c>
      <c r="J13" s="14">
        <f>J11-J12</f>
        <v>-1072524.789999999</v>
      </c>
      <c r="K13" s="126"/>
      <c r="L13" s="121"/>
      <c r="M13" s="121"/>
      <c r="N13" s="100"/>
      <c r="O13" s="38"/>
      <c r="P13" s="38"/>
      <c r="Q13" s="92"/>
      <c r="R13" s="92"/>
    </row>
    <row r="14" spans="1:18" ht="10.5" customHeight="1" thickBot="1">
      <c r="A14" s="24"/>
      <c r="B14" s="25" t="s">
        <v>11</v>
      </c>
      <c r="C14" s="19"/>
      <c r="D14" s="26">
        <f>D11-D12</f>
        <v>-2637586.5700000003</v>
      </c>
      <c r="E14" s="27">
        <f>E11-E12</f>
        <v>-2575250.5600000024</v>
      </c>
      <c r="F14" s="27">
        <f>F11-F12</f>
        <v>-2604440.8599999994</v>
      </c>
      <c r="G14" s="26">
        <f>G11-G12</f>
        <v>-2575250.5599999987</v>
      </c>
      <c r="H14" s="26"/>
      <c r="I14" s="26"/>
      <c r="J14" s="27"/>
      <c r="K14" s="110"/>
      <c r="L14" s="110"/>
      <c r="M14" s="110"/>
      <c r="N14" s="120"/>
      <c r="O14" s="92"/>
      <c r="P14" s="92"/>
      <c r="Q14" s="92"/>
      <c r="R14" s="92"/>
    </row>
    <row r="15" spans="1:18" ht="14.25" customHeight="1" thickBot="1">
      <c r="A15" s="28" t="s">
        <v>12</v>
      </c>
      <c r="B15" s="29" t="s">
        <v>13</v>
      </c>
      <c r="C15" s="30"/>
      <c r="D15" s="26">
        <f aca="true" t="shared" si="0" ref="D15:J15">D17-D30</f>
        <v>2637586.5700000003</v>
      </c>
      <c r="E15" s="27">
        <f t="shared" si="0"/>
        <v>2575250.559999999</v>
      </c>
      <c r="F15" s="27">
        <f t="shared" si="0"/>
        <v>2604440.8600000003</v>
      </c>
      <c r="G15" s="26">
        <f t="shared" si="0"/>
        <v>2575250.5600000005</v>
      </c>
      <c r="H15" s="26">
        <f t="shared" si="0"/>
        <v>-465557.3300000001</v>
      </c>
      <c r="I15" s="26">
        <f t="shared" si="0"/>
        <v>0</v>
      </c>
      <c r="J15" s="26">
        <f t="shared" si="0"/>
        <v>1072524.79</v>
      </c>
      <c r="K15" s="110"/>
      <c r="L15" s="110"/>
      <c r="M15" s="110"/>
      <c r="N15" s="120"/>
      <c r="O15" s="92"/>
      <c r="P15" s="92"/>
      <c r="Q15" s="92"/>
      <c r="R15" s="92"/>
    </row>
    <row r="16" spans="1:18" ht="11.25" customHeight="1" thickBot="1">
      <c r="A16" s="31"/>
      <c r="B16" s="32"/>
      <c r="C16" s="30"/>
      <c r="D16" s="26">
        <f>D14-D30</f>
        <v>-4894661.28</v>
      </c>
      <c r="E16" s="27">
        <f>E14-E30</f>
        <v>-5730930.450000003</v>
      </c>
      <c r="F16" s="27">
        <f>F14-F30</f>
        <v>-5760120.749999999</v>
      </c>
      <c r="G16" s="26">
        <f>G14-G30</f>
        <v>-5730930.449999998</v>
      </c>
      <c r="H16" s="26">
        <f>H30-H13</f>
        <v>1494260.669999998</v>
      </c>
      <c r="I16" s="26"/>
      <c r="J16" s="27">
        <f>J14-J30</f>
        <v>-1326235.85</v>
      </c>
      <c r="K16" s="110"/>
      <c r="L16" s="110"/>
      <c r="M16" s="110"/>
      <c r="N16" s="120"/>
      <c r="O16" s="92"/>
      <c r="P16" s="92"/>
      <c r="Q16" s="92"/>
      <c r="R16" s="92"/>
    </row>
    <row r="17" spans="1:18" ht="12.75" customHeight="1" thickBot="1">
      <c r="A17" s="130" t="s">
        <v>14</v>
      </c>
      <c r="B17" s="131"/>
      <c r="C17" s="19"/>
      <c r="D17" s="33">
        <f aca="true" t="shared" si="1" ref="D17:J17">D18+D19+D20+D21+D24+D25+D26+D27+D28+D29</f>
        <v>4894661.28</v>
      </c>
      <c r="E17" s="34">
        <f t="shared" si="1"/>
        <v>5730930.449999999</v>
      </c>
      <c r="F17" s="34">
        <f t="shared" si="1"/>
        <v>5760120.75</v>
      </c>
      <c r="G17" s="33">
        <f t="shared" si="1"/>
        <v>5730930.45</v>
      </c>
      <c r="H17" s="33">
        <f t="shared" si="1"/>
        <v>1494260.67</v>
      </c>
      <c r="I17" s="33"/>
      <c r="J17" s="34">
        <f t="shared" si="1"/>
        <v>2398760.64</v>
      </c>
      <c r="K17" s="111"/>
      <c r="L17" s="111"/>
      <c r="M17" s="111"/>
      <c r="N17" s="120"/>
      <c r="O17" s="92"/>
      <c r="P17" s="92"/>
      <c r="Q17" s="92"/>
      <c r="R17" s="92"/>
    </row>
    <row r="18" spans="1:18" ht="11.25" customHeight="1">
      <c r="A18" s="35" t="s">
        <v>6</v>
      </c>
      <c r="B18" s="36" t="s">
        <v>15</v>
      </c>
      <c r="C18" s="37" t="s">
        <v>16</v>
      </c>
      <c r="D18" s="20">
        <v>2253147.7</v>
      </c>
      <c r="E18" s="14">
        <v>2028996.45</v>
      </c>
      <c r="F18" s="21">
        <v>2189311.45</v>
      </c>
      <c r="G18" s="20">
        <v>2101441.15</v>
      </c>
      <c r="H18" s="14">
        <v>585000</v>
      </c>
      <c r="I18" s="14"/>
      <c r="J18" s="14">
        <v>2398760.64</v>
      </c>
      <c r="K18" s="100"/>
      <c r="L18" s="100"/>
      <c r="M18" s="100"/>
      <c r="N18" s="92"/>
      <c r="O18" s="92"/>
      <c r="P18" s="92"/>
      <c r="Q18" s="92"/>
      <c r="R18" s="92"/>
    </row>
    <row r="19" spans="1:18" ht="11.25" customHeight="1">
      <c r="A19" s="35" t="s">
        <v>8</v>
      </c>
      <c r="B19" s="36" t="s">
        <v>17</v>
      </c>
      <c r="C19" s="37">
        <v>952</v>
      </c>
      <c r="D19" s="20">
        <v>254509.6</v>
      </c>
      <c r="E19" s="14">
        <v>540908.91</v>
      </c>
      <c r="F19" s="21">
        <v>488208.91</v>
      </c>
      <c r="G19" s="20">
        <v>546888.91</v>
      </c>
      <c r="H19" s="14"/>
      <c r="I19" s="14"/>
      <c r="J19" s="14"/>
      <c r="K19" s="100"/>
      <c r="L19" s="100"/>
      <c r="M19" s="100"/>
      <c r="Q19" s="92"/>
      <c r="R19" s="92"/>
    </row>
    <row r="20" spans="1:18" ht="10.5" customHeight="1">
      <c r="A20" s="35" t="s">
        <v>18</v>
      </c>
      <c r="B20" s="36" t="s">
        <v>19</v>
      </c>
      <c r="C20" s="37">
        <v>903</v>
      </c>
      <c r="D20" s="20">
        <v>1300465.89</v>
      </c>
      <c r="E20" s="14">
        <v>1483382.75</v>
      </c>
      <c r="F20" s="21">
        <v>1404958.05</v>
      </c>
      <c r="G20" s="20">
        <v>1404958.05</v>
      </c>
      <c r="H20" s="14"/>
      <c r="I20" s="14"/>
      <c r="J20" s="14"/>
      <c r="K20" s="100"/>
      <c r="L20" s="100"/>
      <c r="M20" s="100"/>
      <c r="N20" s="38"/>
      <c r="O20" s="38"/>
      <c r="P20" s="38"/>
      <c r="R20" s="92"/>
    </row>
    <row r="21" spans="1:16" ht="22.5" customHeight="1">
      <c r="A21" s="22" t="s">
        <v>20</v>
      </c>
      <c r="B21" s="39" t="s">
        <v>21</v>
      </c>
      <c r="C21" s="37" t="s">
        <v>22</v>
      </c>
      <c r="D21" s="20">
        <v>1086538.09</v>
      </c>
      <c r="E21" s="14">
        <v>1146000</v>
      </c>
      <c r="F21" s="21">
        <v>1146000</v>
      </c>
      <c r="G21" s="20">
        <v>1146000</v>
      </c>
      <c r="H21" s="14"/>
      <c r="I21" s="14"/>
      <c r="J21" s="14"/>
      <c r="K21" s="100"/>
      <c r="L21" s="100"/>
      <c r="M21" s="100"/>
      <c r="N21" s="38"/>
      <c r="O21" s="38"/>
      <c r="P21" s="38"/>
    </row>
    <row r="22" spans="1:17" ht="15" customHeight="1">
      <c r="A22" s="22"/>
      <c r="B22" s="40" t="s">
        <v>23</v>
      </c>
      <c r="C22" s="41"/>
      <c r="D22" s="42">
        <f aca="true" t="shared" si="2" ref="D22:J22">SUM(D18:D21)</f>
        <v>4894661.28</v>
      </c>
      <c r="E22" s="43">
        <f t="shared" si="2"/>
        <v>5199288.109999999</v>
      </c>
      <c r="F22" s="34">
        <f t="shared" si="2"/>
        <v>5228478.41</v>
      </c>
      <c r="G22" s="33">
        <f t="shared" si="2"/>
        <v>5199288.11</v>
      </c>
      <c r="H22" s="33">
        <f t="shared" si="2"/>
        <v>585000</v>
      </c>
      <c r="I22" s="33"/>
      <c r="J22" s="34">
        <f t="shared" si="2"/>
        <v>2398760.64</v>
      </c>
      <c r="K22" s="111"/>
      <c r="L22" s="111"/>
      <c r="M22" s="111"/>
      <c r="N22" s="38"/>
      <c r="O22" s="38"/>
      <c r="P22" s="38"/>
      <c r="Q22" s="129"/>
    </row>
    <row r="23" spans="1:17" ht="11.25" customHeight="1">
      <c r="A23" s="22"/>
      <c r="B23" s="40" t="s">
        <v>24</v>
      </c>
      <c r="C23" s="41"/>
      <c r="D23" s="44">
        <f>D19+D20+D21</f>
        <v>2641513.58</v>
      </c>
      <c r="E23" s="45">
        <f aca="true" t="shared" si="3" ref="E23:J23">E21+E20+E19</f>
        <v>3170291.66</v>
      </c>
      <c r="F23" s="46">
        <f t="shared" si="3"/>
        <v>3039166.96</v>
      </c>
      <c r="G23" s="90">
        <f t="shared" si="3"/>
        <v>3097846.96</v>
      </c>
      <c r="H23" s="90">
        <f t="shared" si="3"/>
        <v>0</v>
      </c>
      <c r="I23" s="90"/>
      <c r="J23" s="46">
        <f t="shared" si="3"/>
        <v>0</v>
      </c>
      <c r="K23" s="112"/>
      <c r="L23" s="112"/>
      <c r="M23" s="112"/>
      <c r="N23" s="95"/>
      <c r="O23" s="95"/>
      <c r="P23" s="95"/>
      <c r="Q23" s="129"/>
    </row>
    <row r="24" spans="1:17" ht="9" customHeight="1">
      <c r="A24" s="22" t="s">
        <v>25</v>
      </c>
      <c r="B24" s="23" t="s">
        <v>26</v>
      </c>
      <c r="C24" s="37" t="s">
        <v>27</v>
      </c>
      <c r="D24" s="47"/>
      <c r="E24" s="14"/>
      <c r="F24" s="21"/>
      <c r="G24" s="47"/>
      <c r="H24" s="14"/>
      <c r="I24" s="14"/>
      <c r="J24" s="14"/>
      <c r="K24" s="100"/>
      <c r="L24" s="100"/>
      <c r="M24" s="100"/>
      <c r="N24" s="38"/>
      <c r="O24" s="99"/>
      <c r="P24" s="99"/>
      <c r="Q24" s="129"/>
    </row>
    <row r="25" spans="1:17" ht="12" customHeight="1">
      <c r="A25" s="22" t="s">
        <v>28</v>
      </c>
      <c r="B25" s="23" t="s">
        <v>29</v>
      </c>
      <c r="C25" s="37" t="s">
        <v>30</v>
      </c>
      <c r="D25" s="47"/>
      <c r="E25" s="14"/>
      <c r="F25" s="21"/>
      <c r="G25" s="47"/>
      <c r="H25" s="14"/>
      <c r="I25" s="14"/>
      <c r="J25" s="14"/>
      <c r="K25" s="100"/>
      <c r="L25" s="100"/>
      <c r="M25" s="100"/>
      <c r="N25" s="109"/>
      <c r="O25" s="109"/>
      <c r="P25" s="109"/>
      <c r="Q25" s="97"/>
    </row>
    <row r="26" spans="1:17" ht="9" customHeight="1">
      <c r="A26" s="22" t="s">
        <v>31</v>
      </c>
      <c r="B26" s="23" t="s">
        <v>32</v>
      </c>
      <c r="C26" s="37" t="s">
        <v>33</v>
      </c>
      <c r="D26" s="47"/>
      <c r="E26" s="14"/>
      <c r="F26" s="21"/>
      <c r="G26" s="47"/>
      <c r="H26" s="14"/>
      <c r="I26" s="14"/>
      <c r="J26" s="14"/>
      <c r="K26" s="100"/>
      <c r="L26" s="100"/>
      <c r="M26" s="100"/>
      <c r="N26" s="38"/>
      <c r="O26" s="38"/>
      <c r="P26" s="38"/>
      <c r="Q26" s="97"/>
    </row>
    <row r="27" spans="1:17" ht="9" customHeight="1">
      <c r="A27" s="22" t="s">
        <v>34</v>
      </c>
      <c r="B27" s="23" t="s">
        <v>35</v>
      </c>
      <c r="C27" s="37" t="s">
        <v>36</v>
      </c>
      <c r="D27" s="47"/>
      <c r="E27" s="14"/>
      <c r="F27" s="21"/>
      <c r="G27" s="47"/>
      <c r="H27" s="14"/>
      <c r="I27" s="14"/>
      <c r="J27" s="14"/>
      <c r="K27" s="100"/>
      <c r="L27" s="100"/>
      <c r="M27" s="100"/>
      <c r="N27" s="106"/>
      <c r="O27" s="106"/>
      <c r="P27" s="106"/>
      <c r="Q27" s="97"/>
    </row>
    <row r="28" spans="1:17" ht="8.25" customHeight="1">
      <c r="A28" s="22" t="s">
        <v>37</v>
      </c>
      <c r="B28" s="23" t="s">
        <v>38</v>
      </c>
      <c r="C28" s="37" t="s">
        <v>39</v>
      </c>
      <c r="D28" s="47"/>
      <c r="E28" s="14"/>
      <c r="F28" s="21"/>
      <c r="G28" s="47"/>
      <c r="H28" s="14"/>
      <c r="I28" s="14"/>
      <c r="J28" s="14"/>
      <c r="K28" s="100"/>
      <c r="L28" s="100"/>
      <c r="M28" s="100"/>
      <c r="N28" s="38"/>
      <c r="O28" s="99"/>
      <c r="P28" s="99"/>
      <c r="Q28" s="97"/>
    </row>
    <row r="29" spans="1:17" ht="10.5" customHeight="1" thickBot="1">
      <c r="A29" s="17" t="s">
        <v>40</v>
      </c>
      <c r="B29" s="18" t="s">
        <v>41</v>
      </c>
      <c r="C29" s="49" t="s">
        <v>42</v>
      </c>
      <c r="D29" s="47">
        <v>0</v>
      </c>
      <c r="E29" s="14">
        <v>531642.34</v>
      </c>
      <c r="F29" s="21">
        <v>531642.34</v>
      </c>
      <c r="G29" s="47">
        <v>531642.34</v>
      </c>
      <c r="H29" s="14">
        <v>909260.67</v>
      </c>
      <c r="I29" s="14"/>
      <c r="J29" s="14"/>
      <c r="K29" s="100"/>
      <c r="L29" s="100"/>
      <c r="M29" s="100"/>
      <c r="N29" s="38"/>
      <c r="O29" s="38"/>
      <c r="P29" s="38"/>
      <c r="Q29" s="97"/>
    </row>
    <row r="30" spans="1:17" ht="12.75" customHeight="1" thickBot="1">
      <c r="A30" s="130" t="s">
        <v>43</v>
      </c>
      <c r="B30" s="131"/>
      <c r="C30" s="49"/>
      <c r="D30" s="33">
        <f>D31+D32+D33+D34</f>
        <v>2257074.71</v>
      </c>
      <c r="E30" s="34">
        <f>E31+E32+E33+H34</f>
        <v>3155679.89</v>
      </c>
      <c r="F30" s="34">
        <f>F31+F32+F33+J34</f>
        <v>3155679.8899999997</v>
      </c>
      <c r="G30" s="33">
        <f>G31+G32+G33</f>
        <v>3155679.8899999997</v>
      </c>
      <c r="H30" s="33">
        <f>H31+H32+H33</f>
        <v>1959818</v>
      </c>
      <c r="I30" s="33"/>
      <c r="J30" s="34">
        <f>J31+J32+J33</f>
        <v>1326235.85</v>
      </c>
      <c r="K30" s="111"/>
      <c r="L30" s="111"/>
      <c r="M30" s="111"/>
      <c r="N30" s="38"/>
      <c r="O30" s="38"/>
      <c r="P30" s="38"/>
      <c r="Q30" s="97"/>
    </row>
    <row r="31" spans="1:17" ht="9" customHeight="1">
      <c r="A31" s="50" t="s">
        <v>6</v>
      </c>
      <c r="B31" s="51" t="s">
        <v>44</v>
      </c>
      <c r="C31" s="49" t="s">
        <v>45</v>
      </c>
      <c r="D31" s="47">
        <v>1339377.67</v>
      </c>
      <c r="E31" s="14">
        <v>1763670</v>
      </c>
      <c r="F31" s="21">
        <v>1754776.2</v>
      </c>
      <c r="G31" s="47">
        <v>1754776.2</v>
      </c>
      <c r="H31" s="14">
        <v>1517668</v>
      </c>
      <c r="I31" s="14"/>
      <c r="J31" s="14">
        <v>671735.85</v>
      </c>
      <c r="K31" s="100"/>
      <c r="L31" s="100"/>
      <c r="M31" s="100"/>
      <c r="N31" s="38"/>
      <c r="O31" s="38"/>
      <c r="P31" s="38"/>
      <c r="Q31" s="97"/>
    </row>
    <row r="32" spans="1:17" ht="10.5" customHeight="1">
      <c r="A32" s="22" t="s">
        <v>8</v>
      </c>
      <c r="B32" s="23" t="s">
        <v>46</v>
      </c>
      <c r="C32" s="49" t="s">
        <v>45</v>
      </c>
      <c r="D32" s="47">
        <v>300000</v>
      </c>
      <c r="E32" s="14">
        <v>500704.71</v>
      </c>
      <c r="F32" s="21">
        <v>499107.64</v>
      </c>
      <c r="G32" s="47">
        <v>499107.64</v>
      </c>
      <c r="H32" s="14">
        <v>442150</v>
      </c>
      <c r="I32" s="14"/>
      <c r="J32" s="14">
        <v>654500</v>
      </c>
      <c r="K32" s="100"/>
      <c r="L32" s="100"/>
      <c r="M32" s="100"/>
      <c r="N32" s="95"/>
      <c r="O32" s="95"/>
      <c r="P32" s="95"/>
      <c r="Q32" s="97"/>
    </row>
    <row r="33" spans="1:17" ht="45" customHeight="1">
      <c r="A33" s="22" t="s">
        <v>18</v>
      </c>
      <c r="B33" s="39" t="s">
        <v>47</v>
      </c>
      <c r="C33" s="49" t="s">
        <v>48</v>
      </c>
      <c r="D33" s="52">
        <v>617697.04</v>
      </c>
      <c r="E33" s="14">
        <v>891305.18</v>
      </c>
      <c r="F33" s="21">
        <v>901796.05</v>
      </c>
      <c r="G33" s="47">
        <v>901796.05</v>
      </c>
      <c r="H33" s="14"/>
      <c r="I33" s="14"/>
      <c r="J33" s="14"/>
      <c r="K33" s="100"/>
      <c r="L33" s="100"/>
      <c r="M33" s="100"/>
      <c r="N33" s="38"/>
      <c r="Q33" s="98"/>
    </row>
    <row r="34" spans="1:17" ht="10.5" customHeight="1">
      <c r="A34" s="22" t="s">
        <v>20</v>
      </c>
      <c r="B34" s="23" t="s">
        <v>49</v>
      </c>
      <c r="C34" s="49" t="s">
        <v>50</v>
      </c>
      <c r="D34" s="52"/>
      <c r="E34" s="15"/>
      <c r="F34" s="21"/>
      <c r="G34" s="47"/>
      <c r="H34" s="14"/>
      <c r="I34" s="14"/>
      <c r="J34" s="14"/>
      <c r="K34" s="100"/>
      <c r="L34" s="100"/>
      <c r="M34" s="100"/>
      <c r="N34" s="38"/>
      <c r="O34" s="38"/>
      <c r="P34" s="38"/>
      <c r="Q34" s="97"/>
    </row>
    <row r="35" spans="1:17" ht="8.25" customHeight="1">
      <c r="A35" s="22" t="s">
        <v>25</v>
      </c>
      <c r="B35" s="23" t="s">
        <v>51</v>
      </c>
      <c r="C35" s="49" t="s">
        <v>52</v>
      </c>
      <c r="D35" s="53"/>
      <c r="E35" s="15"/>
      <c r="F35" s="21"/>
      <c r="G35" s="47"/>
      <c r="H35" s="14"/>
      <c r="I35" s="14"/>
      <c r="J35" s="14"/>
      <c r="K35" s="100"/>
      <c r="L35" s="100"/>
      <c r="M35" s="100"/>
      <c r="N35" s="38"/>
      <c r="O35" s="38"/>
      <c r="P35" s="38"/>
      <c r="Q35" s="97"/>
    </row>
    <row r="36" spans="1:17" ht="9.75" customHeight="1">
      <c r="A36" s="22" t="s">
        <v>28</v>
      </c>
      <c r="B36" s="23" t="s">
        <v>53</v>
      </c>
      <c r="C36" s="49" t="s">
        <v>54</v>
      </c>
      <c r="D36" s="53"/>
      <c r="E36" s="15"/>
      <c r="F36" s="21"/>
      <c r="G36" s="47"/>
      <c r="H36" s="14"/>
      <c r="I36" s="14"/>
      <c r="J36" s="14"/>
      <c r="K36" s="100"/>
      <c r="L36" s="100"/>
      <c r="M36" s="100"/>
      <c r="N36" s="95"/>
      <c r="O36" s="95"/>
      <c r="P36" s="95"/>
      <c r="Q36" s="97"/>
    </row>
    <row r="37" spans="1:17" ht="8.25" customHeight="1">
      <c r="A37" s="22" t="s">
        <v>31</v>
      </c>
      <c r="B37" s="54" t="s">
        <v>55</v>
      </c>
      <c r="C37" s="49" t="s">
        <v>56</v>
      </c>
      <c r="D37" s="53"/>
      <c r="E37" s="15"/>
      <c r="F37" s="21"/>
      <c r="G37" s="47"/>
      <c r="H37" s="14"/>
      <c r="I37" s="14"/>
      <c r="J37" s="14"/>
      <c r="K37" s="100"/>
      <c r="L37" s="100"/>
      <c r="M37" s="100"/>
      <c r="N37" s="38"/>
      <c r="O37" s="103"/>
      <c r="P37" s="103"/>
      <c r="Q37" s="97"/>
    </row>
    <row r="38" spans="1:17" ht="9.75" customHeight="1" thickBot="1">
      <c r="A38" s="55" t="s">
        <v>34</v>
      </c>
      <c r="B38" s="56" t="s">
        <v>57</v>
      </c>
      <c r="C38" s="37" t="s">
        <v>58</v>
      </c>
      <c r="D38" s="53"/>
      <c r="E38" s="15"/>
      <c r="F38" s="21"/>
      <c r="G38" s="47"/>
      <c r="H38" s="14"/>
      <c r="I38" s="14"/>
      <c r="J38" s="14"/>
      <c r="K38" s="100"/>
      <c r="L38" s="100"/>
      <c r="M38" s="100"/>
      <c r="N38" s="102"/>
      <c r="O38" s="104"/>
      <c r="P38" s="104"/>
      <c r="Q38" s="99"/>
    </row>
    <row r="39" spans="1:17" ht="24" customHeight="1">
      <c r="A39" s="57"/>
      <c r="B39" s="58" t="s">
        <v>59</v>
      </c>
      <c r="C39" s="59"/>
      <c r="D39" s="48">
        <f>D31+D32+D33</f>
        <v>2257074.71</v>
      </c>
      <c r="E39" s="60">
        <f>E31+E32+E33</f>
        <v>3155679.89</v>
      </c>
      <c r="F39" s="60">
        <f>F31+F32+F33</f>
        <v>3155679.8899999997</v>
      </c>
      <c r="G39" s="47">
        <v>3155679.89</v>
      </c>
      <c r="H39" s="47"/>
      <c r="I39" s="47">
        <v>3155679.89</v>
      </c>
      <c r="J39" s="15"/>
      <c r="K39" s="101"/>
      <c r="L39" s="101"/>
      <c r="M39" s="101"/>
      <c r="Q39" s="86"/>
    </row>
    <row r="40" spans="1:13" ht="11.25" customHeight="1">
      <c r="A40" s="57"/>
      <c r="B40" s="1" t="s">
        <v>83</v>
      </c>
      <c r="C40" s="61"/>
      <c r="D40" s="62"/>
      <c r="E40" s="63"/>
      <c r="F40" s="21"/>
      <c r="G40" s="91"/>
      <c r="H40" s="14"/>
      <c r="I40" s="14"/>
      <c r="J40" s="14"/>
      <c r="K40" s="100"/>
      <c r="L40" s="100"/>
      <c r="M40" s="100"/>
    </row>
    <row r="41" spans="1:13" ht="29.25" customHeight="1" hidden="1">
      <c r="A41" s="57"/>
      <c r="B41" s="64"/>
      <c r="C41" s="65" t="s">
        <v>60</v>
      </c>
      <c r="D41" s="65" t="s">
        <v>61</v>
      </c>
      <c r="E41" s="63"/>
      <c r="F41" s="8"/>
      <c r="G41" s="96"/>
      <c r="H41" s="14"/>
      <c r="I41" s="14"/>
      <c r="J41" s="14"/>
      <c r="K41" s="100"/>
      <c r="L41" s="100"/>
      <c r="M41" s="100"/>
    </row>
    <row r="42" spans="1:17" ht="15" customHeight="1" hidden="1">
      <c r="A42" s="66" t="s">
        <v>62</v>
      </c>
      <c r="B42" s="67" t="s">
        <v>63</v>
      </c>
      <c r="C42" s="68">
        <v>0</v>
      </c>
      <c r="D42" s="69" t="e">
        <f>#REF!</f>
        <v>#REF!</v>
      </c>
      <c r="E42" s="63"/>
      <c r="F42" s="8"/>
      <c r="G42" s="96"/>
      <c r="H42" s="14"/>
      <c r="I42" s="14"/>
      <c r="J42" s="14"/>
      <c r="K42" s="100"/>
      <c r="L42" s="100"/>
      <c r="M42" s="100"/>
      <c r="Q42" s="1" t="s">
        <v>84</v>
      </c>
    </row>
    <row r="43" spans="1:13" ht="9.75" customHeight="1" hidden="1">
      <c r="A43" s="66" t="s">
        <v>64</v>
      </c>
      <c r="B43" s="67" t="s">
        <v>65</v>
      </c>
      <c r="C43" s="132"/>
      <c r="D43" s="133"/>
      <c r="E43" s="63"/>
      <c r="F43" s="8"/>
      <c r="G43" s="96"/>
      <c r="H43" s="14"/>
      <c r="I43" s="14"/>
      <c r="J43" s="14"/>
      <c r="K43" s="100"/>
      <c r="L43" s="100"/>
      <c r="M43" s="100"/>
    </row>
    <row r="44" spans="1:13" ht="13.5" customHeight="1" hidden="1">
      <c r="A44" s="66">
        <v>1</v>
      </c>
      <c r="B44" s="70" t="s">
        <v>66</v>
      </c>
      <c r="C44" s="71"/>
      <c r="D44" s="72">
        <v>2652324</v>
      </c>
      <c r="E44" s="63"/>
      <c r="F44" s="8"/>
      <c r="G44" s="96"/>
      <c r="H44" s="14"/>
      <c r="I44" s="14"/>
      <c r="J44" s="14"/>
      <c r="K44" s="100"/>
      <c r="L44" s="100"/>
      <c r="M44" s="100"/>
    </row>
    <row r="45" spans="1:13" ht="15" customHeight="1" hidden="1">
      <c r="A45" s="66">
        <v>2</v>
      </c>
      <c r="B45" s="70" t="s">
        <v>67</v>
      </c>
      <c r="C45" s="71"/>
      <c r="D45" s="72">
        <v>540908.91</v>
      </c>
      <c r="E45" s="63"/>
      <c r="F45" s="8"/>
      <c r="G45" s="96"/>
      <c r="H45" s="14"/>
      <c r="I45" s="14"/>
      <c r="J45" s="14"/>
      <c r="K45" s="100"/>
      <c r="L45" s="100"/>
      <c r="M45" s="100"/>
    </row>
    <row r="46" spans="1:13" ht="13.5" customHeight="1" hidden="1">
      <c r="A46" s="66">
        <v>3</v>
      </c>
      <c r="B46" s="67" t="s">
        <v>68</v>
      </c>
      <c r="C46" s="68">
        <f>C45+C44</f>
        <v>0</v>
      </c>
      <c r="D46" s="68">
        <f>D45+D44</f>
        <v>3193232.91</v>
      </c>
      <c r="E46" s="63"/>
      <c r="F46" s="8"/>
      <c r="G46" s="96"/>
      <c r="H46" s="14"/>
      <c r="I46" s="14"/>
      <c r="J46" s="14"/>
      <c r="K46" s="100"/>
      <c r="L46" s="100"/>
      <c r="M46" s="100"/>
    </row>
    <row r="47" spans="1:13" ht="18" customHeight="1" hidden="1">
      <c r="A47" s="66">
        <v>5</v>
      </c>
      <c r="B47" s="9" t="s">
        <v>69</v>
      </c>
      <c r="C47" s="71"/>
      <c r="D47" s="53">
        <v>54132.19</v>
      </c>
      <c r="E47" s="63"/>
      <c r="F47" s="8"/>
      <c r="G47" s="96"/>
      <c r="H47" s="14"/>
      <c r="I47" s="14"/>
      <c r="J47" s="14"/>
      <c r="K47" s="100"/>
      <c r="L47" s="100"/>
      <c r="M47" s="100"/>
    </row>
    <row r="48" spans="1:13" ht="9" customHeight="1" hidden="1">
      <c r="A48" s="66">
        <v>6</v>
      </c>
      <c r="B48" s="73" t="s">
        <v>70</v>
      </c>
      <c r="C48" s="71"/>
      <c r="D48" s="53"/>
      <c r="E48" s="63"/>
      <c r="F48" s="8"/>
      <c r="G48" s="96"/>
      <c r="H48" s="14"/>
      <c r="I48" s="14"/>
      <c r="J48" s="14"/>
      <c r="K48" s="100"/>
      <c r="L48" s="100"/>
      <c r="M48" s="100"/>
    </row>
    <row r="49" spans="1:13" ht="15" customHeight="1" hidden="1">
      <c r="A49" s="66">
        <v>7</v>
      </c>
      <c r="B49" s="74" t="s">
        <v>71</v>
      </c>
      <c r="C49" s="75"/>
      <c r="D49" s="76">
        <f>D47+D48</f>
        <v>54132.19</v>
      </c>
      <c r="E49" s="63"/>
      <c r="F49" s="8"/>
      <c r="G49" s="96"/>
      <c r="H49" s="14"/>
      <c r="I49" s="14"/>
      <c r="J49" s="14"/>
      <c r="K49" s="100"/>
      <c r="L49" s="100"/>
      <c r="M49" s="100"/>
    </row>
    <row r="50" spans="1:16" ht="15" customHeight="1" hidden="1">
      <c r="A50" s="66">
        <v>8</v>
      </c>
      <c r="B50" s="74" t="s">
        <v>72</v>
      </c>
      <c r="C50" s="75"/>
      <c r="D50" s="77">
        <f>D49+D46</f>
        <v>3247365.1</v>
      </c>
      <c r="E50" s="63"/>
      <c r="F50" s="8"/>
      <c r="G50" s="96"/>
      <c r="H50" s="14"/>
      <c r="I50" s="14"/>
      <c r="J50" s="14"/>
      <c r="K50" s="100"/>
      <c r="L50" s="100"/>
      <c r="M50" s="100"/>
      <c r="N50" s="38">
        <f>SUM(N34:N49)</f>
        <v>0</v>
      </c>
      <c r="O50" s="105">
        <f>SUM(O37:O49)</f>
        <v>0</v>
      </c>
      <c r="P50" s="105"/>
    </row>
    <row r="51" spans="1:13" ht="9.75" customHeight="1" hidden="1">
      <c r="A51" s="66">
        <v>9</v>
      </c>
      <c r="B51" s="78" t="s">
        <v>73</v>
      </c>
      <c r="C51" s="75"/>
      <c r="D51" s="53">
        <v>531642.34</v>
      </c>
      <c r="E51" s="63"/>
      <c r="F51" s="8"/>
      <c r="G51" s="96"/>
      <c r="H51" s="14"/>
      <c r="I51" s="14"/>
      <c r="J51" s="14"/>
      <c r="K51" s="100"/>
      <c r="L51" s="100"/>
      <c r="M51" s="100"/>
    </row>
    <row r="52" spans="1:13" ht="9" customHeight="1" hidden="1">
      <c r="A52" s="66">
        <v>10</v>
      </c>
      <c r="B52" s="15" t="s">
        <v>74</v>
      </c>
      <c r="C52" s="71">
        <v>0</v>
      </c>
      <c r="D52" s="53">
        <v>0</v>
      </c>
      <c r="E52" s="63"/>
      <c r="F52" s="8"/>
      <c r="G52" s="96"/>
      <c r="H52" s="14"/>
      <c r="I52" s="14"/>
      <c r="J52" s="14"/>
      <c r="K52" s="100"/>
      <c r="L52" s="100"/>
      <c r="M52" s="100"/>
    </row>
    <row r="53" spans="1:13" ht="21.75" customHeight="1" hidden="1">
      <c r="A53" s="66">
        <v>10</v>
      </c>
      <c r="B53" s="1" t="s">
        <v>75</v>
      </c>
      <c r="C53" s="79">
        <f>SUM(C46:C52)</f>
        <v>0</v>
      </c>
      <c r="D53" s="79">
        <f>D46+D51+D47+D48+D52</f>
        <v>3779007.44</v>
      </c>
      <c r="E53" s="63"/>
      <c r="F53" s="8"/>
      <c r="G53" s="96"/>
      <c r="H53" s="14"/>
      <c r="I53" s="14"/>
      <c r="J53" s="14"/>
      <c r="K53" s="100"/>
      <c r="L53" s="100"/>
      <c r="M53" s="100"/>
    </row>
    <row r="54" spans="1:13" ht="21" customHeight="1" hidden="1">
      <c r="A54" s="57"/>
      <c r="B54" s="80" t="s">
        <v>76</v>
      </c>
      <c r="C54" s="134" t="e">
        <f>C53+D53+#REF!</f>
        <v>#REF!</v>
      </c>
      <c r="D54" s="135"/>
      <c r="E54" s="81"/>
      <c r="F54" s="8"/>
      <c r="G54" s="96"/>
      <c r="H54" s="14"/>
      <c r="I54" s="14"/>
      <c r="J54" s="14"/>
      <c r="K54" s="100"/>
      <c r="L54" s="100"/>
      <c r="M54" s="100"/>
    </row>
    <row r="55" spans="1:6" ht="16.5" customHeight="1">
      <c r="A55" s="57"/>
      <c r="B55" s="82"/>
      <c r="C55" s="83"/>
      <c r="D55" s="84"/>
      <c r="E55" s="85"/>
      <c r="F55" s="2"/>
    </row>
    <row r="56" ht="12.75">
      <c r="A56" s="86"/>
    </row>
  </sheetData>
  <sheetProtection/>
  <mergeCells count="6">
    <mergeCell ref="Q22:Q24"/>
    <mergeCell ref="A30:B30"/>
    <mergeCell ref="C43:D43"/>
    <mergeCell ref="C54:D54"/>
    <mergeCell ref="A17:B17"/>
    <mergeCell ref="A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7 do uchwały Rady Miejskiej w Jezioranach Nr.......z dnia.............Przychody i rozchody budżetu gminy na rok 2014 -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urbanikagata</cp:lastModifiedBy>
  <cp:lastPrinted>2015-11-16T13:44:53Z</cp:lastPrinted>
  <dcterms:created xsi:type="dcterms:W3CDTF">1997-02-26T13:46:56Z</dcterms:created>
  <dcterms:modified xsi:type="dcterms:W3CDTF">2015-12-08T19:44:36Z</dcterms:modified>
  <cp:category/>
  <cp:version/>
  <cp:contentType/>
  <cp:contentStatus/>
</cp:coreProperties>
</file>