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tabRatio="982" activeTab="0"/>
  </bookViews>
  <sheets>
    <sheet name="wydatki zlecone" sheetId="1" r:id="rId1"/>
  </sheets>
  <definedNames/>
  <calcPr fullCalcOnLoad="1"/>
</workbook>
</file>

<file path=xl/sharedStrings.xml><?xml version="1.0" encoding="utf-8"?>
<sst xmlns="http://schemas.openxmlformats.org/spreadsheetml/2006/main" count="131" uniqueCount="61">
  <si>
    <t>Wyszczególnienie</t>
  </si>
  <si>
    <t>Zakup energii</t>
  </si>
  <si>
    <t>01095</t>
  </si>
  <si>
    <t>Pozostała działalność</t>
  </si>
  <si>
    <t>Zakup usług pozostałych</t>
  </si>
  <si>
    <t>Wynagrodzenia bezosobowe</t>
  </si>
  <si>
    <t>Różne opłaty i składki</t>
  </si>
  <si>
    <t>4010</t>
  </si>
  <si>
    <t>Wynagrodzenia osobowe pracowników</t>
  </si>
  <si>
    <t>4110</t>
  </si>
  <si>
    <t>4120</t>
  </si>
  <si>
    <t>Składki na ubezpieczenia społeczne</t>
  </si>
  <si>
    <t>Odpisy na zakładowy fundusz świadczeń socjalnych</t>
  </si>
  <si>
    <t>Różne wydatki na rzecz osób fizycznych</t>
  </si>
  <si>
    <t>Podróże służbowe krajowe</t>
  </si>
  <si>
    <t>Zakup usług zdrowotnych</t>
  </si>
  <si>
    <t>Świadczenia społeczne</t>
  </si>
  <si>
    <t>Składki na ubezpieczenie zdrowotne</t>
  </si>
  <si>
    <t>Dodatki mieszkaniowe</t>
  </si>
  <si>
    <t>Szkolenia pracowników niebędących członkami korpusu służby cywilnej</t>
  </si>
  <si>
    <t>010</t>
  </si>
  <si>
    <t>Dz.</t>
  </si>
  <si>
    <t>Administracja  publiczna</t>
  </si>
  <si>
    <t>Urzędy wojewódzkie</t>
  </si>
  <si>
    <t xml:space="preserve">Dodatkowe wynagrodzenie roczne </t>
  </si>
  <si>
    <t xml:space="preserve">Składki na ubezpieczenia społeczne </t>
  </si>
  <si>
    <t xml:space="preserve">Zakup materiałów i wyposażenia </t>
  </si>
  <si>
    <t>RAZEM</t>
  </si>
  <si>
    <t>% 8:7</t>
  </si>
  <si>
    <t>Rolnictwo i Łowiectwo</t>
  </si>
  <si>
    <t>Ochrona zdrowia</t>
  </si>
  <si>
    <t>Urzędy naczelnych organów władzy państwowej, kontroli i ochrony prawa oraz sądownictwa</t>
  </si>
  <si>
    <t>Opłaty za administrowanie i czynsze za budynki, lokale i pomieszczenia garażowe</t>
  </si>
  <si>
    <t>Wspieranie rodziny</t>
  </si>
  <si>
    <t>Dotacja celowa z budżetu na finansowanie lub dofinansowanie zadań zleconych do realizacji pozostałym jednostkom niezaliczanym do sektora finansów publicznych</t>
  </si>
  <si>
    <t>Opłaty z tytułu zakupu usług telekomunikacyjnych</t>
  </si>
  <si>
    <t>Oświata i wychowanie</t>
  </si>
  <si>
    <t>Zakup pomocy naukowych, dydaktycznych i książek</t>
  </si>
  <si>
    <t>Karta Dużej Rodziny</t>
  </si>
  <si>
    <t>Rodzina</t>
  </si>
  <si>
    <t>Świadczenia wychowawcze</t>
  </si>
  <si>
    <t>Świadczenia rodzinne, świadczenia z funduszu alimentacyjnego oraz składki na ubezpieczenie emerytalne i rentowe z ubezpieczenia społęcznego</t>
  </si>
  <si>
    <t>Zapewnienie uczniom prawa do bezpłatnego dostępu do podręczników, materiałów edukacyjnych lub materiałów ćwiczeniowych</t>
  </si>
  <si>
    <t>Składki na ubezpieczenia zdrowotne opłacane za osoby pobierające niektóre świadczenia rodzinne,zgodnie z przepisami ustawy o świadczeniach rodzinnych oraz za osoby pobierajace zasiłki dla opiekunów,godnie z przepisami ustawy z dnia 4 kwietnia 2014 r. o ustaleniu i wypłacie zasiłków dla opiekunów</t>
  </si>
  <si>
    <t xml:space="preserve">Urzędy naczelnych organów władzy państwowej, kontroli i ochrony prawa </t>
  </si>
  <si>
    <t>Pomoc społeczna</t>
  </si>
  <si>
    <t>Składki na ubezpieczenia zdrowotne opłacane za osoby pobierające niektóre świadczenia  z pomocy społecznej oraz za osoby uczestniczące w zajęciach w centrum integracji społecznej</t>
  </si>
  <si>
    <t>Wybory do rad gmin,rad powiatów i sejmników województw,wybory wójtów,burmistrzów i prezydentów miast oraz referenda gminne,powiatowe i wojewódzkie</t>
  </si>
  <si>
    <t>Wybory do Parlamentu Europejskiego</t>
  </si>
  <si>
    <t>Wykonanie na 30.06.2019</t>
  </si>
  <si>
    <t xml:space="preserve"> Plan z Uchwały Rady 2020</t>
  </si>
  <si>
    <t>Plan po zmianach 2020</t>
  </si>
  <si>
    <t>Wykonanie na 30.06.2020</t>
  </si>
  <si>
    <t>Wybory Prezydenta Rzeczypospolitej Polskiej</t>
  </si>
  <si>
    <t>Rozdz. paragraf</t>
  </si>
  <si>
    <t>Bezpieczeństwo publiczne i ochrona przeciwpożarowa</t>
  </si>
  <si>
    <t>Ochotnicze straże pożarne</t>
  </si>
  <si>
    <t>Obrona narodowa</t>
  </si>
  <si>
    <t>Pozostałe wydatki obronne</t>
  </si>
  <si>
    <t>Składki na Fundusz Pracy oraz Solidarnościowy Fundusz Wsparcia Osób Niepełnosprawnych</t>
  </si>
  <si>
    <t>Wydatki osobowe niezaliczone do wynagrodzeń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</si>
</sst>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0"/>
    <numFmt numFmtId="169" formatCode="0.0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,##0.0"/>
    <numFmt numFmtId="176" formatCode="0.0"/>
    <numFmt numFmtId="177" formatCode="0.0000000000"/>
    <numFmt numFmtId="178" formatCode="#,##0.000"/>
    <numFmt numFmtId="179" formatCode="[$-415]d\ mmmm\ yyyy"/>
    <numFmt numFmtId="180" formatCode="00\-000"/>
    <numFmt numFmtId="181" formatCode="#,##0.00\ &quot;zł&quot;"/>
    <numFmt numFmtId="182" formatCode="0.00_ ;\-0.00\ "/>
    <numFmt numFmtId="183" formatCode="#,##0.00_ ;\-#,##0.00\ "/>
    <numFmt numFmtId="184" formatCode="#,##0\ _z_ł"/>
    <numFmt numFmtId="185" formatCode="0.00000000000"/>
  </numFmts>
  <fonts count="29">
    <font>
      <sz val="10"/>
      <name val="Arial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Times New Roman"/>
      <family val="1"/>
    </font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b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21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8" fillId="0" borderId="10" xfId="0" applyNumberFormat="1" applyFont="1" applyBorder="1" applyAlignment="1">
      <alignment horizontal="right" vertical="top" wrapText="1"/>
    </xf>
    <xf numFmtId="1" fontId="8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right" vertical="top"/>
    </xf>
    <xf numFmtId="0" fontId="3" fillId="0" borderId="1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right" vertical="top" wrapText="1"/>
    </xf>
    <xf numFmtId="4" fontId="8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vertical="top" wrapText="1"/>
    </xf>
    <xf numFmtId="4" fontId="8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27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8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5"/>
  <sheetViews>
    <sheetView tabSelected="1" zoomScalePageLayoutView="0" workbookViewId="0" topLeftCell="A1">
      <selection activeCell="C86" sqref="C86"/>
    </sheetView>
  </sheetViews>
  <sheetFormatPr defaultColWidth="9.140625" defaultRowHeight="12.75"/>
  <cols>
    <col min="1" max="1" width="4.421875" style="16" customWidth="1"/>
    <col min="2" max="2" width="7.57421875" style="16" customWidth="1"/>
    <col min="3" max="3" width="28.28125" style="16" customWidth="1"/>
    <col min="4" max="4" width="11.28125" style="16" bestFit="1" customWidth="1"/>
    <col min="5" max="5" width="12.28125" style="16" customWidth="1"/>
    <col min="6" max="6" width="12.140625" style="16" customWidth="1"/>
    <col min="7" max="7" width="12.00390625" style="16" customWidth="1"/>
    <col min="8" max="8" width="5.7109375" style="16" customWidth="1"/>
    <col min="9" max="9" width="0" style="16" hidden="1" customWidth="1"/>
    <col min="10" max="16384" width="9.140625" style="16" customWidth="1"/>
  </cols>
  <sheetData>
    <row r="1" spans="1:8" ht="12.75" customHeight="1">
      <c r="A1" s="29" t="s">
        <v>21</v>
      </c>
      <c r="B1" s="29" t="s">
        <v>54</v>
      </c>
      <c r="C1" s="29" t="s">
        <v>0</v>
      </c>
      <c r="D1" s="30" t="s">
        <v>49</v>
      </c>
      <c r="E1" s="30" t="s">
        <v>50</v>
      </c>
      <c r="F1" s="30" t="s">
        <v>51</v>
      </c>
      <c r="G1" s="30" t="s">
        <v>52</v>
      </c>
      <c r="H1" s="30" t="s">
        <v>28</v>
      </c>
    </row>
    <row r="2" spans="1:8" ht="12.75">
      <c r="A2" s="29"/>
      <c r="B2" s="29"/>
      <c r="C2" s="29"/>
      <c r="D2" s="31"/>
      <c r="E2" s="31"/>
      <c r="F2" s="31"/>
      <c r="G2" s="31"/>
      <c r="H2" s="31"/>
    </row>
    <row r="3" spans="1:8" ht="12.75">
      <c r="A3" s="29"/>
      <c r="B3" s="29"/>
      <c r="C3" s="29"/>
      <c r="D3" s="31"/>
      <c r="E3" s="31"/>
      <c r="F3" s="31"/>
      <c r="G3" s="31"/>
      <c r="H3" s="31"/>
    </row>
    <row r="4" spans="1:8" ht="12.75">
      <c r="A4" s="3">
        <v>1</v>
      </c>
      <c r="B4" s="3">
        <v>2</v>
      </c>
      <c r="C4" s="3">
        <v>3</v>
      </c>
      <c r="D4" s="3">
        <v>5</v>
      </c>
      <c r="E4" s="7">
        <v>6</v>
      </c>
      <c r="F4" s="7">
        <v>7</v>
      </c>
      <c r="G4" s="7">
        <v>8</v>
      </c>
      <c r="H4" s="3">
        <v>9</v>
      </c>
    </row>
    <row r="5" spans="1:8" ht="12.75">
      <c r="A5" s="34" t="s">
        <v>20</v>
      </c>
      <c r="B5" s="9"/>
      <c r="C5" s="8" t="s">
        <v>29</v>
      </c>
      <c r="D5" s="5">
        <f>D6</f>
        <v>368194.48</v>
      </c>
      <c r="E5" s="5">
        <f>E6</f>
        <v>0</v>
      </c>
      <c r="F5" s="5">
        <f>F6</f>
        <v>476845.6</v>
      </c>
      <c r="G5" s="5">
        <f>G6</f>
        <v>476845.6</v>
      </c>
      <c r="H5" s="6">
        <f aca="true" t="shared" si="0" ref="H5:H85">(G5/F5)*100</f>
        <v>100</v>
      </c>
    </row>
    <row r="6" spans="1:8" ht="14.25" customHeight="1">
      <c r="A6" s="32"/>
      <c r="B6" s="10" t="s">
        <v>2</v>
      </c>
      <c r="C6" s="8" t="s">
        <v>3</v>
      </c>
      <c r="D6" s="5">
        <f>D8+D10+D12+D7+D11+D9</f>
        <v>368194.48</v>
      </c>
      <c r="E6" s="5">
        <f>E8+E10+E12+E7+E11+E9</f>
        <v>0</v>
      </c>
      <c r="F6" s="5">
        <f>F8+F10+F12+F7+F11+F9</f>
        <v>476845.6</v>
      </c>
      <c r="G6" s="5">
        <f>G8+G10+G12+G7+G11+G9</f>
        <v>476845.6</v>
      </c>
      <c r="H6" s="6">
        <f t="shared" si="0"/>
        <v>100</v>
      </c>
    </row>
    <row r="7" spans="1:8" ht="26.25" customHeight="1">
      <c r="A7" s="32"/>
      <c r="B7" s="9" t="s">
        <v>7</v>
      </c>
      <c r="C7" s="4" t="s">
        <v>8</v>
      </c>
      <c r="D7" s="6">
        <v>5529.78</v>
      </c>
      <c r="E7" s="6">
        <v>0</v>
      </c>
      <c r="F7" s="6">
        <v>6187.94</v>
      </c>
      <c r="G7" s="6">
        <v>6187.94</v>
      </c>
      <c r="H7" s="6">
        <f t="shared" si="0"/>
        <v>100</v>
      </c>
    </row>
    <row r="8" spans="1:8" ht="12.75">
      <c r="A8" s="32"/>
      <c r="B8" s="9" t="s">
        <v>9</v>
      </c>
      <c r="C8" s="4" t="s">
        <v>25</v>
      </c>
      <c r="D8" s="6">
        <v>950.58</v>
      </c>
      <c r="E8" s="6">
        <v>0</v>
      </c>
      <c r="F8" s="6">
        <v>1058.14</v>
      </c>
      <c r="G8" s="6">
        <v>1058.14</v>
      </c>
      <c r="H8" s="6">
        <f t="shared" si="0"/>
        <v>100</v>
      </c>
    </row>
    <row r="9" spans="1:8" ht="44.25" customHeight="1">
      <c r="A9" s="32"/>
      <c r="B9" s="9" t="s">
        <v>10</v>
      </c>
      <c r="C9" s="4" t="s">
        <v>59</v>
      </c>
      <c r="D9" s="6">
        <v>19.1</v>
      </c>
      <c r="E9" s="6">
        <v>0</v>
      </c>
      <c r="F9" s="6">
        <v>151.6</v>
      </c>
      <c r="G9" s="6">
        <v>151.6</v>
      </c>
      <c r="H9" s="6">
        <f t="shared" si="0"/>
        <v>100</v>
      </c>
    </row>
    <row r="10" spans="1:8" ht="12.75">
      <c r="A10" s="32"/>
      <c r="B10" s="4">
        <v>4210</v>
      </c>
      <c r="C10" s="4" t="s">
        <v>26</v>
      </c>
      <c r="D10" s="6">
        <v>119.09</v>
      </c>
      <c r="E10" s="6">
        <v>0</v>
      </c>
      <c r="F10" s="6">
        <v>80.31</v>
      </c>
      <c r="G10" s="6">
        <v>80.31</v>
      </c>
      <c r="H10" s="6">
        <f t="shared" si="0"/>
        <v>100</v>
      </c>
    </row>
    <row r="11" spans="1:8" ht="12.75">
      <c r="A11" s="32"/>
      <c r="B11" s="4">
        <v>4300</v>
      </c>
      <c r="C11" s="4" t="s">
        <v>4</v>
      </c>
      <c r="D11" s="6">
        <v>600.95</v>
      </c>
      <c r="E11" s="6">
        <v>0</v>
      </c>
      <c r="F11" s="6">
        <v>1871.92</v>
      </c>
      <c r="G11" s="6">
        <v>1871.92</v>
      </c>
      <c r="H11" s="6">
        <f t="shared" si="0"/>
        <v>100</v>
      </c>
    </row>
    <row r="12" spans="1:8" ht="12.75">
      <c r="A12" s="32"/>
      <c r="B12" s="4">
        <v>4430</v>
      </c>
      <c r="C12" s="4" t="s">
        <v>6</v>
      </c>
      <c r="D12" s="6">
        <v>360974.98</v>
      </c>
      <c r="E12" s="6">
        <v>0</v>
      </c>
      <c r="F12" s="6">
        <v>467495.69</v>
      </c>
      <c r="G12" s="6">
        <v>467495.69</v>
      </c>
      <c r="H12" s="6">
        <f t="shared" si="0"/>
        <v>100</v>
      </c>
    </row>
    <row r="13" spans="1:8" ht="15.75" customHeight="1">
      <c r="A13" s="35">
        <v>750</v>
      </c>
      <c r="B13" s="4"/>
      <c r="C13" s="8" t="s">
        <v>22</v>
      </c>
      <c r="D13" s="5">
        <f>D14</f>
        <v>26394</v>
      </c>
      <c r="E13" s="5">
        <f>E14</f>
        <v>44530</v>
      </c>
      <c r="F13" s="5">
        <f>F14</f>
        <v>55221</v>
      </c>
      <c r="G13" s="5">
        <f>G14</f>
        <v>31873</v>
      </c>
      <c r="H13" s="6">
        <f t="shared" si="0"/>
        <v>57.718983719961614</v>
      </c>
    </row>
    <row r="14" spans="1:8" ht="20.25" customHeight="1">
      <c r="A14" s="33"/>
      <c r="B14" s="8">
        <v>75011</v>
      </c>
      <c r="C14" s="8" t="s">
        <v>23</v>
      </c>
      <c r="D14" s="5">
        <f>D15+D16+D17</f>
        <v>26394</v>
      </c>
      <c r="E14" s="5">
        <f>E15+E16+E17</f>
        <v>44530</v>
      </c>
      <c r="F14" s="5">
        <f>F15+F16+F17</f>
        <v>55221</v>
      </c>
      <c r="G14" s="5">
        <f>G15+G16+G17</f>
        <v>31873</v>
      </c>
      <c r="H14" s="6">
        <f t="shared" si="0"/>
        <v>57.718983719961614</v>
      </c>
    </row>
    <row r="15" spans="1:8" ht="25.5">
      <c r="A15" s="33"/>
      <c r="B15" s="4">
        <v>4010</v>
      </c>
      <c r="C15" s="4" t="s">
        <v>8</v>
      </c>
      <c r="D15" s="6">
        <v>22130.74</v>
      </c>
      <c r="E15" s="6">
        <v>37220</v>
      </c>
      <c r="F15" s="6">
        <v>46162.7</v>
      </c>
      <c r="G15" s="6">
        <v>25387.93</v>
      </c>
      <c r="H15" s="6">
        <f t="shared" si="0"/>
        <v>54.99663147952785</v>
      </c>
    </row>
    <row r="16" spans="1:8" ht="12.75">
      <c r="A16" s="33"/>
      <c r="B16" s="4">
        <v>4110</v>
      </c>
      <c r="C16" s="4" t="s">
        <v>25</v>
      </c>
      <c r="D16" s="6">
        <v>3770.33</v>
      </c>
      <c r="E16" s="6">
        <v>6398.12</v>
      </c>
      <c r="F16" s="6">
        <v>7927.32</v>
      </c>
      <c r="G16" s="6">
        <v>5960.48</v>
      </c>
      <c r="H16" s="6">
        <f t="shared" si="0"/>
        <v>75.18909290907898</v>
      </c>
    </row>
    <row r="17" spans="1:8" ht="43.5" customHeight="1">
      <c r="A17" s="33"/>
      <c r="B17" s="4">
        <v>4120</v>
      </c>
      <c r="C17" s="4" t="s">
        <v>59</v>
      </c>
      <c r="D17" s="6">
        <v>492.93</v>
      </c>
      <c r="E17" s="6">
        <v>911.88</v>
      </c>
      <c r="F17" s="6">
        <v>1130.98</v>
      </c>
      <c r="G17" s="6">
        <v>524.59</v>
      </c>
      <c r="H17" s="6">
        <f t="shared" si="0"/>
        <v>46.38366726202055</v>
      </c>
    </row>
    <row r="18" spans="1:8" ht="43.5" customHeight="1">
      <c r="A18" s="35">
        <v>751</v>
      </c>
      <c r="B18" s="8"/>
      <c r="C18" s="8" t="s">
        <v>31</v>
      </c>
      <c r="D18" s="5">
        <f>D19+D33+D35+D24</f>
        <v>38258.91</v>
      </c>
      <c r="E18" s="5">
        <f>E19+E33+E35+E24</f>
        <v>1573</v>
      </c>
      <c r="F18" s="5">
        <f>F19+F33+F35+F24</f>
        <v>41518</v>
      </c>
      <c r="G18" s="5">
        <f>G19+G33+G35+G24</f>
        <v>27975.500000000004</v>
      </c>
      <c r="H18" s="6">
        <f t="shared" si="0"/>
        <v>67.38161761163833</v>
      </c>
    </row>
    <row r="19" spans="1:8" ht="38.25">
      <c r="A19" s="33"/>
      <c r="B19" s="8">
        <v>75101</v>
      </c>
      <c r="C19" s="8" t="s">
        <v>44</v>
      </c>
      <c r="D19" s="5">
        <f>D20+D21+D22+D23</f>
        <v>641.9100000000001</v>
      </c>
      <c r="E19" s="5">
        <f>E20+E21+E22+E23</f>
        <v>1573</v>
      </c>
      <c r="F19" s="5">
        <f>F20+F21+F22+F23</f>
        <v>1573</v>
      </c>
      <c r="G19" s="5">
        <f>G20+G21+G22+G23</f>
        <v>635.1400000000001</v>
      </c>
      <c r="H19" s="6">
        <f t="shared" si="0"/>
        <v>40.37762237762239</v>
      </c>
    </row>
    <row r="20" spans="1:8" ht="12.75">
      <c r="A20" s="33"/>
      <c r="B20" s="4">
        <v>4110</v>
      </c>
      <c r="C20" s="4" t="s">
        <v>25</v>
      </c>
      <c r="D20" s="6">
        <v>57.62</v>
      </c>
      <c r="E20" s="6">
        <v>209.34</v>
      </c>
      <c r="F20" s="6">
        <v>209.34</v>
      </c>
      <c r="G20" s="6">
        <v>56.61</v>
      </c>
      <c r="H20" s="6">
        <f t="shared" si="0"/>
        <v>27.04213241616509</v>
      </c>
    </row>
    <row r="21" spans="1:8" ht="43.5" customHeight="1">
      <c r="A21" s="33"/>
      <c r="B21" s="4">
        <v>4120</v>
      </c>
      <c r="C21" s="4" t="s">
        <v>59</v>
      </c>
      <c r="D21" s="6">
        <v>8.21</v>
      </c>
      <c r="E21" s="6">
        <v>29.84</v>
      </c>
      <c r="F21" s="6">
        <v>29.84</v>
      </c>
      <c r="G21" s="6">
        <v>8.07</v>
      </c>
      <c r="H21" s="6">
        <f t="shared" si="0"/>
        <v>27.044235924932973</v>
      </c>
    </row>
    <row r="22" spans="1:8" ht="12.75">
      <c r="A22" s="33"/>
      <c r="B22" s="4">
        <v>4170</v>
      </c>
      <c r="C22" s="4" t="s">
        <v>5</v>
      </c>
      <c r="D22" s="6">
        <v>576.08</v>
      </c>
      <c r="E22" s="6">
        <v>1217.82</v>
      </c>
      <c r="F22" s="6">
        <v>1217.82</v>
      </c>
      <c r="G22" s="6">
        <v>570.46</v>
      </c>
      <c r="H22" s="6">
        <f t="shared" si="0"/>
        <v>46.8427189568245</v>
      </c>
    </row>
    <row r="23" spans="1:8" ht="12.75">
      <c r="A23" s="33"/>
      <c r="B23" s="4">
        <v>4210</v>
      </c>
      <c r="C23" s="4" t="s">
        <v>26</v>
      </c>
      <c r="D23" s="6">
        <v>0</v>
      </c>
      <c r="E23" s="6">
        <v>116</v>
      </c>
      <c r="F23" s="6">
        <v>116</v>
      </c>
      <c r="G23" s="6">
        <v>0</v>
      </c>
      <c r="H23" s="6">
        <f t="shared" si="0"/>
        <v>0</v>
      </c>
    </row>
    <row r="24" spans="1:8" ht="25.5">
      <c r="A24" s="25"/>
      <c r="B24" s="8">
        <v>75107</v>
      </c>
      <c r="C24" s="8" t="s">
        <v>53</v>
      </c>
      <c r="D24" s="5">
        <f>SUM(D25:D32)</f>
        <v>0</v>
      </c>
      <c r="E24" s="5">
        <f>SUM(E25:E32)</f>
        <v>0</v>
      </c>
      <c r="F24" s="5">
        <f>SUM(F25:F32)</f>
        <v>39945</v>
      </c>
      <c r="G24" s="5">
        <f>SUM(G25:G32)</f>
        <v>27340.360000000004</v>
      </c>
      <c r="H24" s="5"/>
    </row>
    <row r="25" spans="1:8" ht="25.5">
      <c r="A25" s="25"/>
      <c r="B25" s="4">
        <v>3030</v>
      </c>
      <c r="C25" s="4" t="s">
        <v>13</v>
      </c>
      <c r="D25" s="6"/>
      <c r="E25" s="6">
        <v>0</v>
      </c>
      <c r="F25" s="6">
        <v>22250</v>
      </c>
      <c r="G25" s="6">
        <v>22250</v>
      </c>
      <c r="H25" s="6"/>
    </row>
    <row r="26" spans="1:8" ht="12.75">
      <c r="A26" s="25"/>
      <c r="B26" s="4">
        <v>4110</v>
      </c>
      <c r="C26" s="4" t="s">
        <v>11</v>
      </c>
      <c r="D26" s="6"/>
      <c r="E26" s="6">
        <v>0</v>
      </c>
      <c r="F26" s="6">
        <v>2042.87</v>
      </c>
      <c r="G26" s="6">
        <v>610.07</v>
      </c>
      <c r="H26" s="6"/>
    </row>
    <row r="27" spans="1:8" ht="44.25" customHeight="1">
      <c r="A27" s="25"/>
      <c r="B27" s="4">
        <v>4120</v>
      </c>
      <c r="C27" s="4" t="s">
        <v>59</v>
      </c>
      <c r="D27" s="6"/>
      <c r="E27" s="6">
        <v>0</v>
      </c>
      <c r="F27" s="6">
        <v>299.29</v>
      </c>
      <c r="G27" s="6">
        <v>87.4</v>
      </c>
      <c r="H27" s="6"/>
    </row>
    <row r="28" spans="1:8" ht="12.75">
      <c r="A28" s="25"/>
      <c r="B28" s="4">
        <v>4170</v>
      </c>
      <c r="C28" s="4" t="s">
        <v>5</v>
      </c>
      <c r="D28" s="6"/>
      <c r="E28" s="6">
        <v>0</v>
      </c>
      <c r="F28" s="6">
        <v>13331.29</v>
      </c>
      <c r="G28" s="6">
        <v>3567.63</v>
      </c>
      <c r="H28" s="6"/>
    </row>
    <row r="29" spans="1:8" ht="12.75">
      <c r="A29" s="25"/>
      <c r="B29" s="4">
        <v>4210</v>
      </c>
      <c r="C29" s="4" t="s">
        <v>26</v>
      </c>
      <c r="D29" s="6"/>
      <c r="E29" s="6">
        <v>0</v>
      </c>
      <c r="F29" s="6">
        <v>1595.94</v>
      </c>
      <c r="G29" s="6">
        <v>419.65</v>
      </c>
      <c r="H29" s="6"/>
    </row>
    <row r="30" spans="1:8" ht="12.75">
      <c r="A30" s="25"/>
      <c r="B30" s="4">
        <v>4300</v>
      </c>
      <c r="C30" s="4" t="s">
        <v>4</v>
      </c>
      <c r="D30" s="6"/>
      <c r="E30" s="6">
        <v>0</v>
      </c>
      <c r="F30" s="6">
        <v>200</v>
      </c>
      <c r="G30" s="6">
        <v>200</v>
      </c>
      <c r="H30" s="6"/>
    </row>
    <row r="31" spans="1:8" ht="12.75">
      <c r="A31" s="25"/>
      <c r="B31" s="4">
        <v>4410</v>
      </c>
      <c r="C31" s="4" t="s">
        <v>14</v>
      </c>
      <c r="D31" s="6"/>
      <c r="E31" s="6">
        <v>0</v>
      </c>
      <c r="F31" s="6">
        <v>205.61</v>
      </c>
      <c r="G31" s="6">
        <v>205.61</v>
      </c>
      <c r="H31" s="6"/>
    </row>
    <row r="32" spans="1:8" ht="24">
      <c r="A32" s="25"/>
      <c r="B32" s="4">
        <v>4700</v>
      </c>
      <c r="C32" s="1" t="s">
        <v>19</v>
      </c>
      <c r="D32" s="6"/>
      <c r="E32" s="6">
        <v>0</v>
      </c>
      <c r="F32" s="6">
        <v>20</v>
      </c>
      <c r="G32" s="6">
        <v>0</v>
      </c>
      <c r="H32" s="6"/>
    </row>
    <row r="33" spans="1:8" ht="72.75" customHeight="1">
      <c r="A33" s="25"/>
      <c r="B33" s="8">
        <v>75109</v>
      </c>
      <c r="C33" s="8" t="s">
        <v>47</v>
      </c>
      <c r="D33" s="5">
        <f>D34</f>
        <v>353</v>
      </c>
      <c r="E33" s="5">
        <f>E34</f>
        <v>0</v>
      </c>
      <c r="F33" s="5">
        <f>F34</f>
        <v>0</v>
      </c>
      <c r="G33" s="5">
        <f>G34</f>
        <v>0</v>
      </c>
      <c r="H33" s="6"/>
    </row>
    <row r="34" spans="1:8" ht="12.75">
      <c r="A34" s="25"/>
      <c r="B34" s="4">
        <v>4300</v>
      </c>
      <c r="C34" s="4" t="s">
        <v>4</v>
      </c>
      <c r="D34" s="6">
        <v>353</v>
      </c>
      <c r="E34" s="6"/>
      <c r="F34" s="6">
        <v>0</v>
      </c>
      <c r="G34" s="6">
        <v>0</v>
      </c>
      <c r="H34" s="6"/>
    </row>
    <row r="35" spans="1:8" ht="25.5">
      <c r="A35" s="25"/>
      <c r="B35" s="8">
        <v>75113</v>
      </c>
      <c r="C35" s="8" t="s">
        <v>48</v>
      </c>
      <c r="D35" s="5">
        <f>SUM(D36:D43)</f>
        <v>37264</v>
      </c>
      <c r="E35" s="5">
        <f>SUM(E36:E43)</f>
        <v>0</v>
      </c>
      <c r="F35" s="5">
        <f>SUM(F36:F43)</f>
        <v>0</v>
      </c>
      <c r="G35" s="5">
        <f>SUM(G36:G43)</f>
        <v>0</v>
      </c>
      <c r="H35" s="6"/>
    </row>
    <row r="36" spans="1:8" ht="25.5">
      <c r="A36" s="25"/>
      <c r="B36" s="4">
        <v>3030</v>
      </c>
      <c r="C36" s="4" t="s">
        <v>13</v>
      </c>
      <c r="D36" s="6">
        <v>22600</v>
      </c>
      <c r="E36" s="6"/>
      <c r="F36" s="6"/>
      <c r="G36" s="6"/>
      <c r="H36" s="6"/>
    </row>
    <row r="37" spans="1:8" ht="12.75">
      <c r="A37" s="25"/>
      <c r="B37" s="4">
        <v>4110</v>
      </c>
      <c r="C37" s="4" t="s">
        <v>11</v>
      </c>
      <c r="D37" s="6">
        <v>1753.38</v>
      </c>
      <c r="E37" s="6"/>
      <c r="F37" s="6"/>
      <c r="G37" s="6"/>
      <c r="H37" s="6"/>
    </row>
    <row r="38" spans="1:8" ht="42.75" customHeight="1">
      <c r="A38" s="25"/>
      <c r="B38" s="4">
        <v>4120</v>
      </c>
      <c r="C38" s="4" t="s">
        <v>59</v>
      </c>
      <c r="D38" s="6">
        <v>242.09</v>
      </c>
      <c r="E38" s="6"/>
      <c r="F38" s="6"/>
      <c r="G38" s="6"/>
      <c r="H38" s="6"/>
    </row>
    <row r="39" spans="1:8" ht="12.75">
      <c r="A39" s="25"/>
      <c r="B39" s="4">
        <v>4170</v>
      </c>
      <c r="C39" s="4" t="s">
        <v>5</v>
      </c>
      <c r="D39" s="6">
        <v>10758</v>
      </c>
      <c r="E39" s="6"/>
      <c r="F39" s="6"/>
      <c r="G39" s="6"/>
      <c r="H39" s="6"/>
    </row>
    <row r="40" spans="1:8" ht="12.75">
      <c r="A40" s="25"/>
      <c r="B40" s="4">
        <v>4210</v>
      </c>
      <c r="C40" s="4" t="s">
        <v>26</v>
      </c>
      <c r="D40" s="6">
        <v>1419.34</v>
      </c>
      <c r="E40" s="6"/>
      <c r="F40" s="6"/>
      <c r="G40" s="6"/>
      <c r="H40" s="6"/>
    </row>
    <row r="41" spans="1:8" ht="12.75">
      <c r="A41" s="25"/>
      <c r="B41" s="4">
        <v>4300</v>
      </c>
      <c r="C41" s="4" t="s">
        <v>4</v>
      </c>
      <c r="D41" s="6">
        <v>191.98</v>
      </c>
      <c r="E41" s="6"/>
      <c r="F41" s="6"/>
      <c r="G41" s="6"/>
      <c r="H41" s="6"/>
    </row>
    <row r="42" spans="1:8" ht="25.5">
      <c r="A42" s="25"/>
      <c r="B42" s="4">
        <v>4360</v>
      </c>
      <c r="C42" s="4" t="s">
        <v>35</v>
      </c>
      <c r="D42" s="6">
        <v>0</v>
      </c>
      <c r="E42" s="6"/>
      <c r="F42" s="6"/>
      <c r="G42" s="6"/>
      <c r="H42" s="6"/>
    </row>
    <row r="43" spans="1:8" ht="12.75">
      <c r="A43" s="25"/>
      <c r="B43" s="4">
        <v>4410</v>
      </c>
      <c r="C43" s="4" t="s">
        <v>14</v>
      </c>
      <c r="D43" s="6">
        <v>299.21</v>
      </c>
      <c r="E43" s="6"/>
      <c r="F43" s="6"/>
      <c r="G43" s="6"/>
      <c r="H43" s="6"/>
    </row>
    <row r="44" spans="1:8" ht="12.75">
      <c r="A44" s="24">
        <v>752</v>
      </c>
      <c r="B44" s="8"/>
      <c r="C44" s="28" t="s">
        <v>57</v>
      </c>
      <c r="D44" s="5">
        <f>D45</f>
        <v>0</v>
      </c>
      <c r="E44" s="5">
        <f>E45</f>
        <v>0</v>
      </c>
      <c r="F44" s="5">
        <f>F45</f>
        <v>1000</v>
      </c>
      <c r="G44" s="5">
        <f>G45</f>
        <v>0</v>
      </c>
      <c r="H44" s="5"/>
    </row>
    <row r="45" spans="1:8" ht="12.75">
      <c r="A45" s="24"/>
      <c r="B45" s="8">
        <v>75212</v>
      </c>
      <c r="C45" s="28" t="s">
        <v>58</v>
      </c>
      <c r="D45" s="5">
        <f>D46+D47</f>
        <v>0</v>
      </c>
      <c r="E45" s="5">
        <f>E46+E47</f>
        <v>0</v>
      </c>
      <c r="F45" s="5">
        <f>F46+F47</f>
        <v>1000</v>
      </c>
      <c r="G45" s="5">
        <f>G46+G47</f>
        <v>0</v>
      </c>
      <c r="H45" s="5"/>
    </row>
    <row r="46" spans="1:8" ht="12.75">
      <c r="A46" s="24"/>
      <c r="B46" s="4">
        <v>4210</v>
      </c>
      <c r="C46" s="4" t="s">
        <v>26</v>
      </c>
      <c r="D46" s="6"/>
      <c r="E46" s="6"/>
      <c r="F46" s="6">
        <v>500</v>
      </c>
      <c r="G46" s="6"/>
      <c r="H46" s="6"/>
    </row>
    <row r="47" spans="1:8" ht="12.75">
      <c r="A47" s="24"/>
      <c r="B47" s="4">
        <v>4300</v>
      </c>
      <c r="C47" s="4" t="s">
        <v>4</v>
      </c>
      <c r="D47" s="6"/>
      <c r="E47" s="6"/>
      <c r="F47" s="6">
        <v>500</v>
      </c>
      <c r="G47" s="6"/>
      <c r="H47" s="6"/>
    </row>
    <row r="48" spans="1:8" ht="25.5">
      <c r="A48" s="24">
        <v>754</v>
      </c>
      <c r="B48" s="8"/>
      <c r="C48" s="8" t="s">
        <v>55</v>
      </c>
      <c r="D48" s="5">
        <f>D49</f>
        <v>0</v>
      </c>
      <c r="E48" s="5">
        <f>E49</f>
        <v>1000</v>
      </c>
      <c r="F48" s="5">
        <f>F49</f>
        <v>0</v>
      </c>
      <c r="G48" s="5">
        <f>G49</f>
        <v>0</v>
      </c>
      <c r="H48" s="5"/>
    </row>
    <row r="49" spans="1:8" ht="12.75">
      <c r="A49" s="24"/>
      <c r="B49" s="8">
        <v>75412</v>
      </c>
      <c r="C49" s="8" t="s">
        <v>56</v>
      </c>
      <c r="D49" s="5">
        <f>D50+D51</f>
        <v>0</v>
      </c>
      <c r="E49" s="5">
        <f>E50+E51</f>
        <v>1000</v>
      </c>
      <c r="F49" s="5">
        <f>F50+F51</f>
        <v>0</v>
      </c>
      <c r="G49" s="5">
        <f>G50+G51</f>
        <v>0</v>
      </c>
      <c r="H49" s="5"/>
    </row>
    <row r="50" spans="1:8" ht="12.75">
      <c r="A50" s="24"/>
      <c r="B50" s="4">
        <v>4210</v>
      </c>
      <c r="C50" s="4" t="s">
        <v>26</v>
      </c>
      <c r="D50" s="6"/>
      <c r="E50" s="6">
        <v>500</v>
      </c>
      <c r="F50" s="6"/>
      <c r="G50" s="6"/>
      <c r="H50" s="6"/>
    </row>
    <row r="51" spans="1:8" ht="12.75">
      <c r="A51" s="24"/>
      <c r="B51" s="4">
        <v>4300</v>
      </c>
      <c r="C51" s="4" t="s">
        <v>4</v>
      </c>
      <c r="D51" s="6"/>
      <c r="E51" s="6">
        <v>500</v>
      </c>
      <c r="F51" s="6"/>
      <c r="G51" s="6"/>
      <c r="H51" s="6"/>
    </row>
    <row r="52" spans="1:8" ht="12.75">
      <c r="A52" s="32">
        <v>801</v>
      </c>
      <c r="B52" s="4"/>
      <c r="C52" s="8" t="s">
        <v>36</v>
      </c>
      <c r="D52" s="5">
        <f>D53</f>
        <v>0</v>
      </c>
      <c r="E52" s="5">
        <f>E53</f>
        <v>0</v>
      </c>
      <c r="F52" s="5">
        <f>F53</f>
        <v>59494.04000000001</v>
      </c>
      <c r="G52" s="5">
        <f>G53</f>
        <v>16315.2</v>
      </c>
      <c r="H52" s="6">
        <f t="shared" si="0"/>
        <v>27.423251135744014</v>
      </c>
    </row>
    <row r="53" spans="1:8" ht="63.75">
      <c r="A53" s="32"/>
      <c r="B53" s="8">
        <v>80153</v>
      </c>
      <c r="C53" s="8" t="s">
        <v>42</v>
      </c>
      <c r="D53" s="5">
        <f>D55+D56+D54</f>
        <v>0</v>
      </c>
      <c r="E53" s="5">
        <f>E55+E56+E54</f>
        <v>0</v>
      </c>
      <c r="F53" s="5">
        <f>F55+F56+F54</f>
        <v>59494.04000000001</v>
      </c>
      <c r="G53" s="5">
        <f>G55+G56+G54</f>
        <v>16315.2</v>
      </c>
      <c r="H53" s="6">
        <f t="shared" si="0"/>
        <v>27.423251135744014</v>
      </c>
    </row>
    <row r="54" spans="1:8" ht="76.5">
      <c r="A54" s="32"/>
      <c r="B54" s="4">
        <v>2830</v>
      </c>
      <c r="C54" s="4" t="s">
        <v>34</v>
      </c>
      <c r="D54" s="6">
        <v>0</v>
      </c>
      <c r="E54" s="6"/>
      <c r="F54" s="6">
        <v>16315.2</v>
      </c>
      <c r="G54" s="6">
        <v>16315.2</v>
      </c>
      <c r="H54" s="6">
        <f t="shared" si="0"/>
        <v>100</v>
      </c>
    </row>
    <row r="55" spans="1:8" ht="12.75">
      <c r="A55" s="32"/>
      <c r="B55" s="4">
        <v>4210</v>
      </c>
      <c r="C55" s="4" t="s">
        <v>26</v>
      </c>
      <c r="D55" s="6">
        <v>0</v>
      </c>
      <c r="E55" s="6"/>
      <c r="F55" s="6">
        <v>1014.93</v>
      </c>
      <c r="G55" s="6">
        <v>0</v>
      </c>
      <c r="H55" s="6">
        <f t="shared" si="0"/>
        <v>0</v>
      </c>
    </row>
    <row r="56" spans="1:8" ht="25.5">
      <c r="A56" s="32"/>
      <c r="B56" s="4">
        <v>4240</v>
      </c>
      <c r="C56" s="4" t="s">
        <v>37</v>
      </c>
      <c r="D56" s="6">
        <v>0</v>
      </c>
      <c r="E56" s="6"/>
      <c r="F56" s="6">
        <v>42163.91</v>
      </c>
      <c r="G56" s="6">
        <v>0</v>
      </c>
      <c r="H56" s="6">
        <f t="shared" si="0"/>
        <v>0</v>
      </c>
    </row>
    <row r="57" spans="1:8" ht="12.75">
      <c r="A57" s="35">
        <v>851</v>
      </c>
      <c r="B57" s="4"/>
      <c r="C57" s="8" t="s">
        <v>30</v>
      </c>
      <c r="D57" s="5">
        <f>D58</f>
        <v>115</v>
      </c>
      <c r="E57" s="5">
        <f>E58</f>
        <v>203</v>
      </c>
      <c r="F57" s="5">
        <f>F58</f>
        <v>540</v>
      </c>
      <c r="G57" s="5">
        <f>G58</f>
        <v>480</v>
      </c>
      <c r="H57" s="6">
        <f t="shared" si="0"/>
        <v>88.88888888888889</v>
      </c>
    </row>
    <row r="58" spans="1:8" ht="12.75">
      <c r="A58" s="33"/>
      <c r="B58" s="8">
        <v>85195</v>
      </c>
      <c r="C58" s="8" t="s">
        <v>3</v>
      </c>
      <c r="D58" s="6">
        <f>D60+D59</f>
        <v>115</v>
      </c>
      <c r="E58" s="6">
        <f>E60+E59</f>
        <v>203</v>
      </c>
      <c r="F58" s="6">
        <f>F60+F59</f>
        <v>540</v>
      </c>
      <c r="G58" s="6">
        <f>G60+G59</f>
        <v>480</v>
      </c>
      <c r="H58" s="6">
        <f t="shared" si="0"/>
        <v>88.88888888888889</v>
      </c>
    </row>
    <row r="59" spans="1:8" ht="12.75">
      <c r="A59" s="33"/>
      <c r="B59" s="4">
        <v>4210</v>
      </c>
      <c r="C59" s="4" t="s">
        <v>26</v>
      </c>
      <c r="D59" s="6">
        <v>2.4</v>
      </c>
      <c r="E59" s="6">
        <v>20</v>
      </c>
      <c r="F59" s="6">
        <v>20</v>
      </c>
      <c r="G59" s="6">
        <v>17</v>
      </c>
      <c r="H59" s="6">
        <f t="shared" si="0"/>
        <v>85</v>
      </c>
    </row>
    <row r="60" spans="1:8" ht="12.75">
      <c r="A60" s="33"/>
      <c r="B60" s="4">
        <v>4300</v>
      </c>
      <c r="C60" s="4" t="s">
        <v>4</v>
      </c>
      <c r="D60" s="6">
        <v>112.6</v>
      </c>
      <c r="E60" s="6">
        <v>183</v>
      </c>
      <c r="F60" s="6">
        <v>520</v>
      </c>
      <c r="G60" s="6">
        <v>463</v>
      </c>
      <c r="H60" s="6">
        <f t="shared" si="0"/>
        <v>89.03846153846153</v>
      </c>
    </row>
    <row r="61" spans="1:8" ht="12.75">
      <c r="A61" s="35">
        <v>852</v>
      </c>
      <c r="B61" s="8"/>
      <c r="C61" s="8" t="s">
        <v>45</v>
      </c>
      <c r="D61" s="5">
        <f>D62+D64</f>
        <v>2776.26</v>
      </c>
      <c r="E61" s="5">
        <f>E62+E64</f>
        <v>0</v>
      </c>
      <c r="F61" s="5">
        <f>F62+F64</f>
        <v>2312</v>
      </c>
      <c r="G61" s="5">
        <f>G62+G64</f>
        <v>2144.7400000000002</v>
      </c>
      <c r="H61" s="6">
        <f t="shared" si="0"/>
        <v>92.76557093425608</v>
      </c>
    </row>
    <row r="62" spans="1:8" ht="82.5" customHeight="1">
      <c r="A62" s="33"/>
      <c r="B62" s="8">
        <v>85213</v>
      </c>
      <c r="C62" s="8" t="s">
        <v>46</v>
      </c>
      <c r="D62" s="5">
        <f>D63</f>
        <v>0</v>
      </c>
      <c r="E62" s="5">
        <f>E63</f>
        <v>0</v>
      </c>
      <c r="F62" s="5">
        <f>F63</f>
        <v>0</v>
      </c>
      <c r="G62" s="5">
        <f>G63</f>
        <v>0</v>
      </c>
      <c r="H62" s="6"/>
    </row>
    <row r="63" spans="1:8" ht="19.5" customHeight="1">
      <c r="A63" s="33"/>
      <c r="B63" s="4">
        <v>4130</v>
      </c>
      <c r="C63" s="4" t="s">
        <v>17</v>
      </c>
      <c r="D63" s="6">
        <v>0</v>
      </c>
      <c r="E63" s="6">
        <v>0</v>
      </c>
      <c r="F63" s="6">
        <v>0</v>
      </c>
      <c r="G63" s="6">
        <v>0</v>
      </c>
      <c r="H63" s="6"/>
    </row>
    <row r="64" spans="1:8" ht="12.75">
      <c r="A64" s="33"/>
      <c r="B64" s="8">
        <v>85215</v>
      </c>
      <c r="C64" s="8" t="s">
        <v>18</v>
      </c>
      <c r="D64" s="5">
        <f>D65+D66+D67+D68</f>
        <v>2776.26</v>
      </c>
      <c r="E64" s="5">
        <f>E65+E66+E67+E68</f>
        <v>0</v>
      </c>
      <c r="F64" s="5">
        <f>F65+F66+F67+F68</f>
        <v>2312</v>
      </c>
      <c r="G64" s="5">
        <f>G65+G66+G67+G68</f>
        <v>2144.7400000000002</v>
      </c>
      <c r="H64" s="6">
        <f t="shared" si="0"/>
        <v>92.76557093425608</v>
      </c>
    </row>
    <row r="65" spans="1:8" ht="12.75">
      <c r="A65" s="33"/>
      <c r="B65" s="4">
        <v>3110</v>
      </c>
      <c r="C65" s="4" t="s">
        <v>16</v>
      </c>
      <c r="D65" s="6">
        <v>2723.96</v>
      </c>
      <c r="E65" s="6"/>
      <c r="F65" s="6">
        <v>2266.2</v>
      </c>
      <c r="G65" s="6">
        <v>2102.69</v>
      </c>
      <c r="H65" s="6">
        <f t="shared" si="0"/>
        <v>92.78483805489365</v>
      </c>
    </row>
    <row r="66" spans="1:8" ht="12.75">
      <c r="A66" s="33"/>
      <c r="B66" s="4">
        <v>4210</v>
      </c>
      <c r="C66" s="4" t="s">
        <v>26</v>
      </c>
      <c r="D66" s="6">
        <v>0</v>
      </c>
      <c r="E66" s="6"/>
      <c r="F66" s="6">
        <v>0</v>
      </c>
      <c r="G66" s="6">
        <v>0</v>
      </c>
      <c r="H66" s="6"/>
    </row>
    <row r="67" spans="1:8" ht="12.75">
      <c r="A67" s="33"/>
      <c r="B67" s="4">
        <v>4300</v>
      </c>
      <c r="C67" s="4" t="s">
        <v>4</v>
      </c>
      <c r="D67" s="6">
        <v>52.3</v>
      </c>
      <c r="E67" s="6"/>
      <c r="F67" s="6">
        <v>45.8</v>
      </c>
      <c r="G67" s="6">
        <v>42.05</v>
      </c>
      <c r="H67" s="6">
        <f t="shared" si="0"/>
        <v>91.8122270742358</v>
      </c>
    </row>
    <row r="68" spans="1:8" ht="25.5">
      <c r="A68" s="33"/>
      <c r="B68" s="4">
        <v>4360</v>
      </c>
      <c r="C68" s="4" t="s">
        <v>35</v>
      </c>
      <c r="D68" s="6">
        <v>0</v>
      </c>
      <c r="E68" s="6"/>
      <c r="F68" s="6">
        <v>0</v>
      </c>
      <c r="G68" s="6">
        <v>0</v>
      </c>
      <c r="H68" s="6"/>
    </row>
    <row r="69" spans="1:8" ht="18.75" customHeight="1">
      <c r="A69" s="32">
        <v>855</v>
      </c>
      <c r="B69" s="8"/>
      <c r="C69" s="8" t="s">
        <v>39</v>
      </c>
      <c r="D69" s="5">
        <f>D70+D86+D102+D117+D106+D115</f>
        <v>4052502.710000001</v>
      </c>
      <c r="E69" s="5">
        <f>E70+E86+E102+E117+E106+E115</f>
        <v>10330102</v>
      </c>
      <c r="F69" s="5">
        <f>F70+F86+F102+F117+F106+F115</f>
        <v>10110603</v>
      </c>
      <c r="G69" s="5">
        <f>G70+G86+G102+G117+G106+G115</f>
        <v>5170905.949999999</v>
      </c>
      <c r="H69" s="6">
        <f t="shared" si="0"/>
        <v>51.14339817318512</v>
      </c>
    </row>
    <row r="70" spans="1:8" ht="18.75" customHeight="1">
      <c r="A70" s="33"/>
      <c r="B70" s="8">
        <v>85501</v>
      </c>
      <c r="C70" s="8" t="s">
        <v>40</v>
      </c>
      <c r="D70" s="5">
        <f>SUM(D71:D85)</f>
        <v>2289434.0400000005</v>
      </c>
      <c r="E70" s="5">
        <f>SUM(E71:E85)</f>
        <v>6660957</v>
      </c>
      <c r="F70" s="5">
        <f>SUM(F71:F85)</f>
        <v>6472854.000000001</v>
      </c>
      <c r="G70" s="5">
        <f>SUM(G71:G85)</f>
        <v>3362772.389999999</v>
      </c>
      <c r="H70" s="6">
        <f t="shared" si="0"/>
        <v>51.951927078843404</v>
      </c>
    </row>
    <row r="71" spans="1:8" ht="25.5">
      <c r="A71" s="33"/>
      <c r="B71" s="4">
        <v>3020</v>
      </c>
      <c r="C71" s="4" t="s">
        <v>60</v>
      </c>
      <c r="D71" s="6">
        <v>127.64</v>
      </c>
      <c r="E71" s="6">
        <v>200</v>
      </c>
      <c r="F71" s="6">
        <v>200</v>
      </c>
      <c r="G71" s="6">
        <v>200</v>
      </c>
      <c r="H71" s="6">
        <f t="shared" si="0"/>
        <v>100</v>
      </c>
    </row>
    <row r="72" spans="1:8" ht="12.75">
      <c r="A72" s="33"/>
      <c r="B72" s="4">
        <v>3110</v>
      </c>
      <c r="C72" s="4" t="s">
        <v>16</v>
      </c>
      <c r="D72" s="6">
        <v>2255161.7</v>
      </c>
      <c r="E72" s="6">
        <v>6604338.87</v>
      </c>
      <c r="F72" s="6">
        <v>6417834.87</v>
      </c>
      <c r="G72" s="6">
        <v>3334188.82</v>
      </c>
      <c r="H72" s="6">
        <f t="shared" si="0"/>
        <v>51.9519259615977</v>
      </c>
    </row>
    <row r="73" spans="1:8" ht="25.5">
      <c r="A73" s="33"/>
      <c r="B73" s="4">
        <v>4010</v>
      </c>
      <c r="C73" s="4" t="s">
        <v>8</v>
      </c>
      <c r="D73" s="6">
        <v>19585.93</v>
      </c>
      <c r="E73" s="6">
        <v>37800</v>
      </c>
      <c r="F73" s="6">
        <v>36950</v>
      </c>
      <c r="G73" s="6">
        <v>16398.59</v>
      </c>
      <c r="H73" s="6">
        <f t="shared" si="0"/>
        <v>44.38048714479026</v>
      </c>
    </row>
    <row r="74" spans="1:8" ht="12.75">
      <c r="A74" s="33"/>
      <c r="B74" s="4">
        <v>4040</v>
      </c>
      <c r="C74" s="4" t="s">
        <v>24</v>
      </c>
      <c r="D74" s="6">
        <v>3837.66</v>
      </c>
      <c r="E74" s="6">
        <v>3496.15</v>
      </c>
      <c r="F74" s="6">
        <v>3496.15</v>
      </c>
      <c r="G74" s="6">
        <v>3496.15</v>
      </c>
      <c r="H74" s="6">
        <f t="shared" si="0"/>
        <v>100</v>
      </c>
    </row>
    <row r="75" spans="1:8" ht="12.75">
      <c r="A75" s="33"/>
      <c r="B75" s="4">
        <v>4110</v>
      </c>
      <c r="C75" s="4" t="s">
        <v>11</v>
      </c>
      <c r="D75" s="6">
        <v>4066.9</v>
      </c>
      <c r="E75" s="6">
        <v>7111.2</v>
      </c>
      <c r="F75" s="6">
        <v>6964.83</v>
      </c>
      <c r="G75" s="6">
        <v>3274.03</v>
      </c>
      <c r="H75" s="6">
        <f t="shared" si="0"/>
        <v>47.00803896146783</v>
      </c>
    </row>
    <row r="76" spans="1:8" ht="39" customHeight="1">
      <c r="A76" s="33"/>
      <c r="B76" s="4">
        <v>4120</v>
      </c>
      <c r="C76" s="4" t="s">
        <v>59</v>
      </c>
      <c r="D76" s="6">
        <v>573.58</v>
      </c>
      <c r="E76" s="6">
        <v>1011.76</v>
      </c>
      <c r="F76" s="6">
        <v>990.94</v>
      </c>
      <c r="G76" s="6">
        <v>470.85</v>
      </c>
      <c r="H76" s="6">
        <f t="shared" si="0"/>
        <v>47.51549034250308</v>
      </c>
    </row>
    <row r="77" spans="1:8" ht="12.75">
      <c r="A77" s="33"/>
      <c r="B77" s="4">
        <v>4210</v>
      </c>
      <c r="C77" s="4" t="s">
        <v>26</v>
      </c>
      <c r="D77" s="6">
        <v>75.97</v>
      </c>
      <c r="E77" s="6">
        <v>800</v>
      </c>
      <c r="F77" s="6">
        <v>708.19</v>
      </c>
      <c r="G77" s="6">
        <v>258.46</v>
      </c>
      <c r="H77" s="6">
        <f t="shared" si="0"/>
        <v>36.49585563196317</v>
      </c>
    </row>
    <row r="78" spans="1:8" ht="12.75">
      <c r="A78" s="33"/>
      <c r="B78" s="4">
        <v>4260</v>
      </c>
      <c r="C78" s="4" t="s">
        <v>1</v>
      </c>
      <c r="D78" s="6">
        <v>1106.84</v>
      </c>
      <c r="E78" s="6">
        <v>800</v>
      </c>
      <c r="F78" s="6">
        <v>800</v>
      </c>
      <c r="G78" s="6">
        <v>464.8</v>
      </c>
      <c r="H78" s="6">
        <f t="shared" si="0"/>
        <v>58.099999999999994</v>
      </c>
    </row>
    <row r="79" spans="1:8" ht="12.75">
      <c r="A79" s="33"/>
      <c r="B79" s="4">
        <v>4280</v>
      </c>
      <c r="C79" s="4" t="s">
        <v>15</v>
      </c>
      <c r="D79" s="6">
        <v>40</v>
      </c>
      <c r="E79" s="6">
        <v>60</v>
      </c>
      <c r="F79" s="6">
        <v>60</v>
      </c>
      <c r="G79" s="6">
        <v>40</v>
      </c>
      <c r="H79" s="6">
        <f t="shared" si="0"/>
        <v>66.66666666666666</v>
      </c>
    </row>
    <row r="80" spans="1:8" ht="12.75">
      <c r="A80" s="33"/>
      <c r="B80" s="4">
        <v>4300</v>
      </c>
      <c r="C80" s="4" t="s">
        <v>4</v>
      </c>
      <c r="D80" s="6">
        <v>3356.15</v>
      </c>
      <c r="E80" s="6">
        <v>3017.81</v>
      </c>
      <c r="F80" s="6">
        <v>3017.81</v>
      </c>
      <c r="G80" s="6">
        <v>2727.25</v>
      </c>
      <c r="H80" s="6">
        <f t="shared" si="0"/>
        <v>90.3718259267482</v>
      </c>
    </row>
    <row r="81" spans="1:8" ht="25.5">
      <c r="A81" s="33"/>
      <c r="B81" s="4">
        <v>4360</v>
      </c>
      <c r="C81" s="4" t="s">
        <v>35</v>
      </c>
      <c r="D81" s="6">
        <v>179.96</v>
      </c>
      <c r="E81" s="6">
        <v>100</v>
      </c>
      <c r="F81" s="6">
        <v>100</v>
      </c>
      <c r="G81" s="6">
        <v>100</v>
      </c>
      <c r="H81" s="6">
        <f t="shared" si="0"/>
        <v>100</v>
      </c>
    </row>
    <row r="82" spans="1:8" ht="38.25">
      <c r="A82" s="33"/>
      <c r="B82" s="4">
        <v>4400</v>
      </c>
      <c r="C82" s="4" t="s">
        <v>32</v>
      </c>
      <c r="D82" s="6">
        <v>550.21</v>
      </c>
      <c r="E82" s="6">
        <v>400</v>
      </c>
      <c r="F82" s="6">
        <v>400</v>
      </c>
      <c r="G82" s="6">
        <v>200.03</v>
      </c>
      <c r="H82" s="6">
        <f t="shared" si="0"/>
        <v>50.00750000000001</v>
      </c>
    </row>
    <row r="83" spans="1:8" ht="12.75">
      <c r="A83" s="33"/>
      <c r="B83" s="4">
        <v>4410</v>
      </c>
      <c r="C83" s="4" t="s">
        <v>14</v>
      </c>
      <c r="D83" s="6">
        <v>3.5</v>
      </c>
      <c r="E83" s="6">
        <v>50</v>
      </c>
      <c r="F83" s="6">
        <v>50</v>
      </c>
      <c r="G83" s="6">
        <v>0</v>
      </c>
      <c r="H83" s="6">
        <f t="shared" si="0"/>
        <v>0</v>
      </c>
    </row>
    <row r="84" spans="1:8" ht="28.5" customHeight="1">
      <c r="A84" s="33"/>
      <c r="B84" s="4">
        <v>4440</v>
      </c>
      <c r="C84" s="4" t="s">
        <v>12</v>
      </c>
      <c r="D84" s="6">
        <v>750</v>
      </c>
      <c r="E84" s="6">
        <v>1271.21</v>
      </c>
      <c r="F84" s="6">
        <v>1271.21</v>
      </c>
      <c r="G84" s="6">
        <v>953.41</v>
      </c>
      <c r="H84" s="6">
        <f t="shared" si="0"/>
        <v>75.00019666302184</v>
      </c>
    </row>
    <row r="85" spans="1:8" ht="24">
      <c r="A85" s="33"/>
      <c r="B85" s="4">
        <v>4700</v>
      </c>
      <c r="C85" s="1" t="s">
        <v>19</v>
      </c>
      <c r="D85" s="6">
        <v>18</v>
      </c>
      <c r="E85" s="11">
        <v>500</v>
      </c>
      <c r="F85" s="6">
        <v>10</v>
      </c>
      <c r="G85" s="6">
        <v>0</v>
      </c>
      <c r="H85" s="6">
        <f t="shared" si="0"/>
        <v>0</v>
      </c>
    </row>
    <row r="86" spans="1:8" s="26" customFormat="1" ht="72.75" customHeight="1">
      <c r="A86" s="33"/>
      <c r="B86" s="8">
        <v>85502</v>
      </c>
      <c r="C86" s="8" t="s">
        <v>41</v>
      </c>
      <c r="D86" s="5">
        <f>SUM(D87:D101)</f>
        <v>1749924.6700000002</v>
      </c>
      <c r="E86" s="5">
        <f>SUM(E87:E101)</f>
        <v>3392656</v>
      </c>
      <c r="F86" s="5">
        <f>SUM(F87:F101)</f>
        <v>3361334</v>
      </c>
      <c r="G86" s="5">
        <f>SUM(G87:G101)</f>
        <v>1791770.24</v>
      </c>
      <c r="H86" s="6">
        <f aca="true" t="shared" si="1" ref="H86:H122">(G86/F86)*100</f>
        <v>53.30533175221505</v>
      </c>
    </row>
    <row r="87" spans="1:8" ht="25.5">
      <c r="A87" s="33"/>
      <c r="B87" s="4">
        <v>3020</v>
      </c>
      <c r="C87" s="4" t="s">
        <v>60</v>
      </c>
      <c r="D87" s="6">
        <v>228.68</v>
      </c>
      <c r="E87" s="6">
        <v>580</v>
      </c>
      <c r="F87" s="6">
        <v>300</v>
      </c>
      <c r="G87" s="6">
        <v>300</v>
      </c>
      <c r="H87" s="6">
        <f t="shared" si="1"/>
        <v>100</v>
      </c>
    </row>
    <row r="88" spans="1:8" ht="12.75">
      <c r="A88" s="33"/>
      <c r="B88" s="4">
        <v>3110</v>
      </c>
      <c r="C88" s="4" t="s">
        <v>16</v>
      </c>
      <c r="D88" s="6">
        <v>1691972.54</v>
      </c>
      <c r="E88" s="6">
        <v>3290876.32</v>
      </c>
      <c r="F88" s="6">
        <v>3265844.32</v>
      </c>
      <c r="G88" s="6">
        <v>1740824.94</v>
      </c>
      <c r="H88" s="6">
        <f t="shared" si="1"/>
        <v>53.30397806592324</v>
      </c>
    </row>
    <row r="89" spans="1:8" ht="25.5">
      <c r="A89" s="33"/>
      <c r="B89" s="4">
        <v>4010</v>
      </c>
      <c r="C89" s="4" t="s">
        <v>8</v>
      </c>
      <c r="D89" s="6">
        <v>35852.36</v>
      </c>
      <c r="E89" s="6">
        <v>69500</v>
      </c>
      <c r="F89" s="6">
        <v>69500</v>
      </c>
      <c r="G89" s="6">
        <v>33886.03</v>
      </c>
      <c r="H89" s="6">
        <f t="shared" si="1"/>
        <v>48.75687769784173</v>
      </c>
    </row>
    <row r="90" spans="1:8" ht="12.75">
      <c r="A90" s="33"/>
      <c r="B90" s="4">
        <v>4040</v>
      </c>
      <c r="C90" s="4" t="s">
        <v>24</v>
      </c>
      <c r="D90" s="6">
        <v>4050.68</v>
      </c>
      <c r="E90" s="6">
        <v>5929.74</v>
      </c>
      <c r="F90" s="6">
        <v>5929.74</v>
      </c>
      <c r="G90" s="6">
        <v>5929.74</v>
      </c>
      <c r="H90" s="6">
        <f t="shared" si="1"/>
        <v>100</v>
      </c>
    </row>
    <row r="91" spans="1:8" ht="12.75">
      <c r="A91" s="33"/>
      <c r="B91" s="4">
        <v>4110</v>
      </c>
      <c r="C91" s="4" t="s">
        <v>11</v>
      </c>
      <c r="D91" s="6">
        <v>6871.21</v>
      </c>
      <c r="E91" s="6">
        <v>12989</v>
      </c>
      <c r="F91" s="6">
        <v>12989</v>
      </c>
      <c r="G91" s="6">
        <v>6441.25</v>
      </c>
      <c r="H91" s="6">
        <f t="shared" si="1"/>
        <v>49.59003772422819</v>
      </c>
    </row>
    <row r="92" spans="1:8" ht="44.25" customHeight="1">
      <c r="A92" s="33"/>
      <c r="B92" s="4">
        <v>4120</v>
      </c>
      <c r="C92" s="4" t="s">
        <v>59</v>
      </c>
      <c r="D92" s="6">
        <v>977.57</v>
      </c>
      <c r="E92" s="6">
        <v>1848.02</v>
      </c>
      <c r="F92" s="6">
        <v>1848.02</v>
      </c>
      <c r="G92" s="6">
        <v>916.47</v>
      </c>
      <c r="H92" s="6">
        <f t="shared" si="1"/>
        <v>49.59199575762167</v>
      </c>
    </row>
    <row r="93" spans="1:8" ht="12.75">
      <c r="A93" s="33"/>
      <c r="B93" s="4">
        <v>4210</v>
      </c>
      <c r="C93" s="4" t="s">
        <v>26</v>
      </c>
      <c r="D93" s="6">
        <v>2591.22</v>
      </c>
      <c r="E93" s="6">
        <v>3000</v>
      </c>
      <c r="F93" s="6">
        <v>340</v>
      </c>
      <c r="G93" s="6">
        <v>338.91</v>
      </c>
      <c r="H93" s="6">
        <f t="shared" si="1"/>
        <v>99.67941176470589</v>
      </c>
    </row>
    <row r="94" spans="1:8" ht="12.75">
      <c r="A94" s="33"/>
      <c r="B94" s="4">
        <v>4260</v>
      </c>
      <c r="C94" s="4" t="s">
        <v>1</v>
      </c>
      <c r="D94" s="6">
        <v>830.32</v>
      </c>
      <c r="E94" s="6">
        <v>1000</v>
      </c>
      <c r="F94" s="6">
        <v>500</v>
      </c>
      <c r="G94" s="6">
        <v>357.16</v>
      </c>
      <c r="H94" s="6">
        <f t="shared" si="1"/>
        <v>71.432</v>
      </c>
    </row>
    <row r="95" spans="1:8" ht="12.75">
      <c r="A95" s="33"/>
      <c r="B95" s="4">
        <v>4280</v>
      </c>
      <c r="C95" s="4" t="s">
        <v>15</v>
      </c>
      <c r="D95" s="6">
        <v>70</v>
      </c>
      <c r="E95" s="6">
        <v>0</v>
      </c>
      <c r="F95" s="6">
        <v>0</v>
      </c>
      <c r="G95" s="6">
        <v>0</v>
      </c>
      <c r="H95" s="6"/>
    </row>
    <row r="96" spans="1:8" ht="12.75">
      <c r="A96" s="33"/>
      <c r="B96" s="4">
        <v>4300</v>
      </c>
      <c r="C96" s="4" t="s">
        <v>4</v>
      </c>
      <c r="D96" s="6">
        <v>3119.26</v>
      </c>
      <c r="E96" s="6">
        <v>3820</v>
      </c>
      <c r="F96" s="6">
        <v>1820</v>
      </c>
      <c r="G96" s="6">
        <v>1601.09</v>
      </c>
      <c r="H96" s="6">
        <f t="shared" si="1"/>
        <v>87.97197802197802</v>
      </c>
    </row>
    <row r="97" spans="1:8" ht="25.5">
      <c r="A97" s="33"/>
      <c r="B97" s="4">
        <v>4360</v>
      </c>
      <c r="C97" s="4" t="s">
        <v>35</v>
      </c>
      <c r="D97" s="6">
        <v>210.3</v>
      </c>
      <c r="E97" s="6">
        <v>260</v>
      </c>
      <c r="F97" s="6">
        <v>260</v>
      </c>
      <c r="G97" s="6">
        <v>154.28</v>
      </c>
      <c r="H97" s="6">
        <f t="shared" si="1"/>
        <v>59.33846153846154</v>
      </c>
    </row>
    <row r="98" spans="1:8" ht="38.25">
      <c r="A98" s="33"/>
      <c r="B98" s="4">
        <v>4400</v>
      </c>
      <c r="C98" s="4" t="s">
        <v>32</v>
      </c>
      <c r="D98" s="6">
        <v>422.23</v>
      </c>
      <c r="E98" s="6">
        <v>844.46</v>
      </c>
      <c r="F98" s="6">
        <v>844.46</v>
      </c>
      <c r="G98" s="6">
        <v>422.25</v>
      </c>
      <c r="H98" s="6">
        <f t="shared" si="1"/>
        <v>50.002368377424624</v>
      </c>
    </row>
    <row r="99" spans="1:8" ht="12.75">
      <c r="A99" s="33"/>
      <c r="B99" s="4">
        <v>4410</v>
      </c>
      <c r="C99" s="4" t="s">
        <v>14</v>
      </c>
      <c r="D99" s="6">
        <v>28.5</v>
      </c>
      <c r="E99" s="6">
        <v>55</v>
      </c>
      <c r="F99" s="6">
        <v>55</v>
      </c>
      <c r="G99" s="6">
        <v>0</v>
      </c>
      <c r="H99" s="6">
        <f t="shared" si="1"/>
        <v>0</v>
      </c>
    </row>
    <row r="100" spans="1:8" ht="27" customHeight="1">
      <c r="A100" s="33"/>
      <c r="B100" s="4">
        <v>4440</v>
      </c>
      <c r="C100" s="4" t="s">
        <v>12</v>
      </c>
      <c r="D100" s="6">
        <v>1864.8</v>
      </c>
      <c r="E100" s="11">
        <v>1477.85</v>
      </c>
      <c r="F100" s="6">
        <v>627.85</v>
      </c>
      <c r="G100" s="6">
        <v>598.12</v>
      </c>
      <c r="H100" s="6">
        <f t="shared" si="1"/>
        <v>95.26479254599029</v>
      </c>
    </row>
    <row r="101" spans="1:8" ht="24">
      <c r="A101" s="33"/>
      <c r="B101" s="4">
        <v>4700</v>
      </c>
      <c r="C101" s="1" t="s">
        <v>19</v>
      </c>
      <c r="D101" s="6">
        <v>835</v>
      </c>
      <c r="E101" s="6">
        <v>475.61</v>
      </c>
      <c r="F101" s="6">
        <v>475.61</v>
      </c>
      <c r="G101" s="6">
        <v>0</v>
      </c>
      <c r="H101" s="6">
        <f t="shared" si="1"/>
        <v>0</v>
      </c>
    </row>
    <row r="102" spans="1:8" s="26" customFormat="1" ht="12.75">
      <c r="A102" s="33"/>
      <c r="B102" s="8">
        <v>85503</v>
      </c>
      <c r="C102" s="2" t="s">
        <v>38</v>
      </c>
      <c r="D102" s="5">
        <f>SUM(D103:D105)</f>
        <v>436</v>
      </c>
      <c r="E102" s="5">
        <f>SUM(E103:E105)</f>
        <v>0</v>
      </c>
      <c r="F102" s="5">
        <f>SUM(F103:F105)</f>
        <v>424</v>
      </c>
      <c r="G102" s="5">
        <f>SUM(G103:G105)</f>
        <v>132.54</v>
      </c>
      <c r="H102" s="6">
        <f t="shared" si="1"/>
        <v>31.25943396226415</v>
      </c>
    </row>
    <row r="103" spans="1:8" ht="12.75">
      <c r="A103" s="33"/>
      <c r="B103" s="4">
        <v>4210</v>
      </c>
      <c r="C103" s="4" t="s">
        <v>26</v>
      </c>
      <c r="D103" s="6">
        <v>216</v>
      </c>
      <c r="E103" s="6">
        <v>0</v>
      </c>
      <c r="F103" s="6">
        <v>10</v>
      </c>
      <c r="G103" s="6">
        <v>0</v>
      </c>
      <c r="H103" s="6">
        <f t="shared" si="1"/>
        <v>0</v>
      </c>
    </row>
    <row r="104" spans="1:8" ht="12.75">
      <c r="A104" s="33"/>
      <c r="B104" s="4">
        <v>4260</v>
      </c>
      <c r="C104" s="4" t="s">
        <v>1</v>
      </c>
      <c r="D104" s="6">
        <v>122</v>
      </c>
      <c r="E104" s="6">
        <v>0</v>
      </c>
      <c r="F104" s="6">
        <v>120</v>
      </c>
      <c r="G104" s="6">
        <v>59.54</v>
      </c>
      <c r="H104" s="6">
        <f t="shared" si="1"/>
        <v>49.61666666666667</v>
      </c>
    </row>
    <row r="105" spans="1:8" ht="25.5">
      <c r="A105" s="33"/>
      <c r="B105" s="4">
        <v>4360</v>
      </c>
      <c r="C105" s="4" t="s">
        <v>35</v>
      </c>
      <c r="D105" s="6">
        <v>98</v>
      </c>
      <c r="E105" s="6">
        <v>0</v>
      </c>
      <c r="F105" s="6">
        <v>294</v>
      </c>
      <c r="G105" s="6">
        <v>73</v>
      </c>
      <c r="H105" s="6">
        <f t="shared" si="1"/>
        <v>24.829931972789115</v>
      </c>
    </row>
    <row r="106" spans="1:8" ht="18.75" customHeight="1">
      <c r="A106" s="33"/>
      <c r="B106" s="8">
        <v>85504</v>
      </c>
      <c r="C106" s="8" t="s">
        <v>33</v>
      </c>
      <c r="D106" s="5">
        <f>SUM(D107:D114)</f>
        <v>0</v>
      </c>
      <c r="E106" s="5">
        <f>SUM(E107:E114)</f>
        <v>250070</v>
      </c>
      <c r="F106" s="5">
        <f>SUM(F107:F114)</f>
        <v>250070</v>
      </c>
      <c r="G106" s="5">
        <f>SUM(G107:G114)</f>
        <v>0</v>
      </c>
      <c r="H106" s="6">
        <f t="shared" si="1"/>
        <v>0</v>
      </c>
    </row>
    <row r="107" spans="1:8" ht="12.75">
      <c r="A107" s="33"/>
      <c r="B107" s="4">
        <v>3110</v>
      </c>
      <c r="C107" s="4" t="s">
        <v>16</v>
      </c>
      <c r="D107" s="6">
        <v>0</v>
      </c>
      <c r="E107" s="6">
        <v>242000</v>
      </c>
      <c r="F107" s="6">
        <v>242000</v>
      </c>
      <c r="G107" s="6">
        <v>0</v>
      </c>
      <c r="H107" s="6">
        <f t="shared" si="1"/>
        <v>0</v>
      </c>
    </row>
    <row r="108" spans="1:8" ht="25.5">
      <c r="A108" s="33"/>
      <c r="B108" s="4">
        <v>4010</v>
      </c>
      <c r="C108" s="4" t="s">
        <v>8</v>
      </c>
      <c r="D108" s="6">
        <v>0</v>
      </c>
      <c r="E108" s="6">
        <v>4927.25</v>
      </c>
      <c r="F108" s="6">
        <v>4927.25</v>
      </c>
      <c r="G108" s="6">
        <v>0</v>
      </c>
      <c r="H108" s="6">
        <f t="shared" si="1"/>
        <v>0</v>
      </c>
    </row>
    <row r="109" spans="1:8" ht="12.75">
      <c r="A109" s="33"/>
      <c r="B109" s="4">
        <v>4040</v>
      </c>
      <c r="C109" s="4" t="s">
        <v>24</v>
      </c>
      <c r="D109" s="6"/>
      <c r="E109" s="6">
        <v>467.53</v>
      </c>
      <c r="F109" s="6">
        <v>467.53</v>
      </c>
      <c r="G109" s="6"/>
      <c r="H109" s="6"/>
    </row>
    <row r="110" spans="1:8" ht="12.75">
      <c r="A110" s="33"/>
      <c r="B110" s="4">
        <v>4110</v>
      </c>
      <c r="C110" s="4" t="s">
        <v>11</v>
      </c>
      <c r="D110" s="6">
        <v>0</v>
      </c>
      <c r="E110" s="6">
        <v>929.01</v>
      </c>
      <c r="F110" s="6">
        <v>929.01</v>
      </c>
      <c r="G110" s="6">
        <v>0</v>
      </c>
      <c r="H110" s="6">
        <f t="shared" si="1"/>
        <v>0</v>
      </c>
    </row>
    <row r="111" spans="1:8" ht="45" customHeight="1">
      <c r="A111" s="33"/>
      <c r="B111" s="4">
        <v>4120</v>
      </c>
      <c r="C111" s="4" t="s">
        <v>59</v>
      </c>
      <c r="D111" s="6">
        <v>0</v>
      </c>
      <c r="E111" s="6">
        <v>132.16</v>
      </c>
      <c r="F111" s="6">
        <v>132.16</v>
      </c>
      <c r="G111" s="6">
        <v>0</v>
      </c>
      <c r="H111" s="6">
        <f t="shared" si="1"/>
        <v>0</v>
      </c>
    </row>
    <row r="112" spans="1:8" ht="12.75">
      <c r="A112" s="33"/>
      <c r="B112" s="4">
        <v>4210</v>
      </c>
      <c r="C112" s="4" t="s">
        <v>26</v>
      </c>
      <c r="D112" s="6">
        <v>0</v>
      </c>
      <c r="E112" s="6">
        <v>238.05</v>
      </c>
      <c r="F112" s="6">
        <v>238.05</v>
      </c>
      <c r="G112" s="6">
        <v>0</v>
      </c>
      <c r="H112" s="6">
        <f t="shared" si="1"/>
        <v>0</v>
      </c>
    </row>
    <row r="113" spans="1:8" ht="12.75">
      <c r="A113" s="33"/>
      <c r="B113" s="4">
        <v>4300</v>
      </c>
      <c r="C113" s="4" t="s">
        <v>4</v>
      </c>
      <c r="D113" s="6">
        <v>0</v>
      </c>
      <c r="E113" s="6">
        <v>1376</v>
      </c>
      <c r="F113" s="6">
        <v>1376</v>
      </c>
      <c r="G113" s="6">
        <v>0</v>
      </c>
      <c r="H113" s="6">
        <f t="shared" si="1"/>
        <v>0</v>
      </c>
    </row>
    <row r="114" spans="1:8" ht="24">
      <c r="A114" s="33"/>
      <c r="B114" s="4">
        <v>4700</v>
      </c>
      <c r="C114" s="1" t="s">
        <v>19</v>
      </c>
      <c r="D114" s="6">
        <v>0</v>
      </c>
      <c r="E114" s="6">
        <v>0</v>
      </c>
      <c r="F114" s="6">
        <v>0</v>
      </c>
      <c r="G114" s="6">
        <v>0</v>
      </c>
      <c r="H114" s="6"/>
    </row>
    <row r="115" spans="1:8" ht="125.25" customHeight="1">
      <c r="A115" s="33"/>
      <c r="B115" s="8">
        <v>85513</v>
      </c>
      <c r="C115" s="12" t="s">
        <v>43</v>
      </c>
      <c r="D115" s="5">
        <f>D116</f>
        <v>12708</v>
      </c>
      <c r="E115" s="5">
        <f>E116</f>
        <v>26419</v>
      </c>
      <c r="F115" s="5">
        <f>F116</f>
        <v>25921</v>
      </c>
      <c r="G115" s="5">
        <f>G116</f>
        <v>16230.78</v>
      </c>
      <c r="H115" s="6">
        <f t="shared" si="1"/>
        <v>62.616334246363955</v>
      </c>
    </row>
    <row r="116" spans="1:8" ht="18" customHeight="1">
      <c r="A116" s="33"/>
      <c r="B116" s="4">
        <v>4130</v>
      </c>
      <c r="C116" s="4" t="s">
        <v>17</v>
      </c>
      <c r="D116" s="6">
        <v>12708</v>
      </c>
      <c r="E116" s="6">
        <v>26419</v>
      </c>
      <c r="F116" s="6">
        <v>25921</v>
      </c>
      <c r="G116" s="6">
        <v>16230.78</v>
      </c>
      <c r="H116" s="6">
        <f t="shared" si="1"/>
        <v>62.616334246363955</v>
      </c>
    </row>
    <row r="117" spans="1:8" ht="12.75">
      <c r="A117" s="33"/>
      <c r="B117" s="8">
        <v>85595</v>
      </c>
      <c r="C117" s="8" t="s">
        <v>3</v>
      </c>
      <c r="D117" s="5">
        <f>D118+D119+D120+D121</f>
        <v>0</v>
      </c>
      <c r="E117" s="5">
        <f>E118+E119+E120+E121</f>
        <v>0</v>
      </c>
      <c r="F117" s="5">
        <f>F118+F119+F120+F121</f>
        <v>0</v>
      </c>
      <c r="G117" s="5">
        <f>G118+G119+G120+G121</f>
        <v>0</v>
      </c>
      <c r="H117" s="6"/>
    </row>
    <row r="118" spans="1:8" ht="12.75">
      <c r="A118" s="33"/>
      <c r="B118" s="4">
        <v>3110</v>
      </c>
      <c r="C118" s="4" t="s">
        <v>16</v>
      </c>
      <c r="D118" s="6"/>
      <c r="E118" s="6">
        <v>0</v>
      </c>
      <c r="F118" s="6">
        <v>0</v>
      </c>
      <c r="G118" s="6"/>
      <c r="H118" s="6"/>
    </row>
    <row r="119" spans="1:8" ht="12.75">
      <c r="A119" s="33"/>
      <c r="B119" s="4">
        <v>4210</v>
      </c>
      <c r="C119" s="4" t="s">
        <v>26</v>
      </c>
      <c r="D119" s="6"/>
      <c r="E119" s="6">
        <v>0</v>
      </c>
      <c r="F119" s="6">
        <v>0</v>
      </c>
      <c r="G119" s="6"/>
      <c r="H119" s="6"/>
    </row>
    <row r="120" spans="1:8" ht="12.75">
      <c r="A120" s="33"/>
      <c r="B120" s="4">
        <v>4300</v>
      </c>
      <c r="C120" s="4" t="s">
        <v>4</v>
      </c>
      <c r="D120" s="6"/>
      <c r="E120" s="6">
        <v>0</v>
      </c>
      <c r="F120" s="6">
        <v>0</v>
      </c>
      <c r="G120" s="6"/>
      <c r="H120" s="6"/>
    </row>
    <row r="121" spans="1:8" ht="25.5">
      <c r="A121" s="33"/>
      <c r="B121" s="4">
        <v>4360</v>
      </c>
      <c r="C121" s="4" t="s">
        <v>35</v>
      </c>
      <c r="D121" s="6"/>
      <c r="E121" s="6">
        <v>0</v>
      </c>
      <c r="F121" s="6">
        <v>0</v>
      </c>
      <c r="G121" s="6"/>
      <c r="H121" s="6"/>
    </row>
    <row r="122" spans="1:8" ht="12.75" customHeight="1">
      <c r="A122" s="8"/>
      <c r="B122" s="8"/>
      <c r="C122" s="8" t="s">
        <v>27</v>
      </c>
      <c r="D122" s="5">
        <f>D61+D57+D18+D13+D5+D52+D69+D48+D44</f>
        <v>4488241.360000001</v>
      </c>
      <c r="E122" s="5">
        <f>E61+E57+E18+E13+E5+E52+E69+E48+E44</f>
        <v>10377408</v>
      </c>
      <c r="F122" s="5">
        <f>F61+F57+F18+F13+F5+F52+F69+F48+F44</f>
        <v>10747533.64</v>
      </c>
      <c r="G122" s="5">
        <f>G61+G57+G18+G13+G5+G52+G69+G48+G44</f>
        <v>5726539.989999999</v>
      </c>
      <c r="H122" s="5">
        <f t="shared" si="1"/>
        <v>53.282363952665875</v>
      </c>
    </row>
    <row r="123" spans="1:8" ht="12.75">
      <c r="A123" s="17"/>
      <c r="B123" s="17"/>
      <c r="C123" s="18"/>
      <c r="D123" s="13"/>
      <c r="E123" s="15"/>
      <c r="F123" s="19"/>
      <c r="G123" s="19"/>
      <c r="H123" s="20"/>
    </row>
    <row r="124" spans="1:8" ht="12.75">
      <c r="A124" s="17"/>
      <c r="B124" s="17"/>
      <c r="C124" s="21"/>
      <c r="D124" s="22"/>
      <c r="E124" s="14"/>
      <c r="F124" s="23"/>
      <c r="G124" s="23"/>
      <c r="H124" s="17"/>
    </row>
    <row r="125" spans="5:7" ht="12.75">
      <c r="E125" s="27"/>
      <c r="F125" s="27"/>
      <c r="G125" s="27"/>
    </row>
  </sheetData>
  <sheetProtection/>
  <mergeCells count="15">
    <mergeCell ref="H1:H3"/>
    <mergeCell ref="A57:A60"/>
    <mergeCell ref="A61:A68"/>
    <mergeCell ref="A18:A23"/>
    <mergeCell ref="A52:A56"/>
    <mergeCell ref="A1:A3"/>
    <mergeCell ref="B1:B3"/>
    <mergeCell ref="C1:C3"/>
    <mergeCell ref="E1:E3"/>
    <mergeCell ref="F1:F3"/>
    <mergeCell ref="G1:G3"/>
    <mergeCell ref="D1:D3"/>
    <mergeCell ref="A69:A121"/>
    <mergeCell ref="A5:A12"/>
    <mergeCell ref="A13:A17"/>
  </mergeCells>
  <printOptions/>
  <pageMargins left="0.31496062992125984" right="0.31496062992125984" top="0.984251968503937" bottom="0.8661417322834646" header="0.5118110236220472" footer="0.5118110236220472"/>
  <pageSetup horizontalDpi="600" verticalDpi="600" orientation="portrait" paperSize="9" r:id="rId1"/>
  <headerFooter alignWithMargins="0">
    <oddHeader>&amp;CZałącznik Nr 3 do Zarządzenia Nr 71/2020 z dnia 21.09.2020 rok Dochody i Wydatki zlecone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 banking</dc:creator>
  <cp:keywords/>
  <dc:description/>
  <cp:lastModifiedBy>kolibowska</cp:lastModifiedBy>
  <cp:lastPrinted>2020-09-23T04:34:02Z</cp:lastPrinted>
  <dcterms:created xsi:type="dcterms:W3CDTF">2007-08-02T12:43:19Z</dcterms:created>
  <dcterms:modified xsi:type="dcterms:W3CDTF">2020-09-23T04:34:11Z</dcterms:modified>
  <cp:category/>
  <cp:version/>
  <cp:contentType/>
  <cp:contentStatus/>
</cp:coreProperties>
</file>