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Zał 2b" sheetId="1" r:id="rId1"/>
    <sheet name="4 " sheetId="2" r:id="rId2"/>
  </sheets>
  <definedNames/>
  <calcPr fullCalcOnLoad="1"/>
</workbook>
</file>

<file path=xl/sharedStrings.xml><?xml version="1.0" encoding="utf-8"?>
<sst xmlns="http://schemas.openxmlformats.org/spreadsheetml/2006/main" count="133" uniqueCount="95">
  <si>
    <t>Planowane wydatki</t>
  </si>
  <si>
    <t xml:space="preserve">Wydatki* na programy i projekty realizowane ze środków pochodzących z funduszy strukturalnych i Funduszu Spójności oraz pozostałe środki pochodzące ze źródeł zagranicznych nie podlegających zwrotowi. 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</si>
  <si>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</si>
  <si>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</si>
  <si>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</si>
  <si>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</si>
  <si>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</si>
  <si>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</si>
  <si>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Środki
z budżetu krajowego</t>
  </si>
  <si>
    <t>Środki
z budżetu UE</t>
  </si>
  <si>
    <t>2010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</si>
  <si>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</si>
  <si>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</si>
  <si>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</si>
  <si>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</si>
  <si>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</si>
  <si>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</si>
  <si>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</si>
  <si>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</si>
  <si>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</si>
  <si>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</si>
  <si>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</si>
  <si>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</si>
  <si>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x</t>
  </si>
  <si>
    <t>1.4</t>
  </si>
  <si>
    <t>Program:</t>
  </si>
  <si>
    <t>Regionalny Program Warmia i Mazury; Priorytet 5 Infrastrukrura transportowa regionalna i lokalna; Działanie 5.1 Rozbudowa i modernizacja infrastruktury transportowej warunkującej rozwój regionalny; Poddziałanie 5.1.6 Infrastruktura drogowa warunkująca rozwójregionalny  "Budowa obwodnicy Jezioran"</t>
  </si>
  <si>
    <t>Priorytet:</t>
  </si>
  <si>
    <t>Działanie:</t>
  </si>
  <si>
    <t>Nazwa projektu:</t>
  </si>
  <si>
    <t>Razem wydatki:</t>
  </si>
  <si>
    <t>600-60016-6057,6059</t>
  </si>
  <si>
    <t>2012 r.</t>
  </si>
  <si>
    <t>2.8</t>
  </si>
  <si>
    <t>Program</t>
  </si>
  <si>
    <t>Regionalny Program Operacyjny Warmia - Mazury 2007-2013, Oś 3 infrastruktura Społeczna Działanie 3.1 Inwestycje w infrastrukturę edukacyjną "Rozbudowa oraz wyposażenie w sprzęt i pomoce naukowe Zespołu Szkół Ponadgimnazjalnych w Jezioranach"</t>
  </si>
  <si>
    <t>Priorytet</t>
  </si>
  <si>
    <t>Działanie</t>
  </si>
  <si>
    <t>Nazwa projektu</t>
  </si>
  <si>
    <t>Razem wydatki</t>
  </si>
  <si>
    <t>801-80130</t>
  </si>
  <si>
    <t>2012r</t>
  </si>
  <si>
    <t>Program Operacyjny KAPITAŁ LUDZKI,priorytet VII. Promocja integracji społecznej, D z i ł a n i e  7.1. Rozwój i upowszechnianie aktywnej integracji;Poddziałanie 7.1.1. Rozwój i upowszechnianie aktywnej integracji przez OPS  w ramach Projektu systemowego                                                                                                                                                                                                        Rozwój osobisty poprzez pracę u podstaw - wyjściem na prostą</t>
  </si>
  <si>
    <t>853-85395</t>
  </si>
  <si>
    <t>2010 r</t>
  </si>
  <si>
    <t>2011 r</t>
  </si>
  <si>
    <t>1.11</t>
  </si>
  <si>
    <t>PROGRAM ROZWOJU OBSZARÓW WIEJSKICH, Oś 3 Jakość życia na obszarach wiejskich i różnicowanie gospodarki wiejskiej, Działanie 3.2.1                                                                                                                               "Budowa kanalizacji sanitarnej i oczyszczalni ścieków we Franknowie"</t>
  </si>
  <si>
    <t>900-90001-6057,9</t>
  </si>
  <si>
    <t>1.12</t>
  </si>
  <si>
    <t>PROGRAM ROZWOJU OBSZARÓW WIEJSKICH, Oś 3 Jakość życia na obszarach wiejskich i różnicowanie gospodarki wiejskiej, Działanie 3.2.1                                                                                                                               "Budowa kanalizacji sanitarnej i oczyszczalni ścieków w Radostowie"</t>
  </si>
  <si>
    <t>1.16</t>
  </si>
  <si>
    <t>926-92601-6057,9</t>
  </si>
  <si>
    <t>Wydatki bieżące razem:</t>
  </si>
  <si>
    <t>2.2</t>
  </si>
  <si>
    <t>...7,9</t>
  </si>
  <si>
    <t>Ogółem (1+2)</t>
  </si>
  <si>
    <t>Dział</t>
  </si>
  <si>
    <t>Rozdz</t>
  </si>
  <si>
    <t>§**</t>
  </si>
  <si>
    <t>Wydatki majątkowe</t>
  </si>
  <si>
    <t xml:space="preserve">w tym kredyt </t>
  </si>
  <si>
    <t>GOSPODARKA KOMUNALNA I OCHRONA ŚRODOWISKA</t>
  </si>
  <si>
    <t>Gospodarka ściekowa i ochrona wód</t>
  </si>
  <si>
    <t>Wydatki na zakup i objecie akcji,wniesienie wkładów do spółek prawa handlowego</t>
  </si>
  <si>
    <t>KULTURA I OCHRONA DZIEDZICTWA NARODOWEGO</t>
  </si>
  <si>
    <t>Domy i ośrodki kultury, świetlice i kluby</t>
  </si>
  <si>
    <t xml:space="preserve">Dotacje celowe z budżetu na finansowanie lub dofinansowanie kosztów realizacji inwestycji i zakupów inwestycyjnych innych jednostek sektora finansów publicznych </t>
  </si>
  <si>
    <t>Dotacje celowe z budżetu na finanso-wanie lub dofinansowanie kosztów realizacji inwestycji i zakupów inwes tycyjnych innych jednostek sektora finansów publicznych(modernizacja świetlicy we Franknowie-20.000 zł , w Studnicy -8.000 zł ).</t>
  </si>
  <si>
    <t>Zakup samochodu</t>
  </si>
  <si>
    <t>Wykonanie istalacji wod-kan, co w świetlicy w Kierszanowie</t>
  </si>
  <si>
    <t>Remont świetlic w Studziance i Piszewie</t>
  </si>
  <si>
    <t>Zakup wyposażenia dla MOK</t>
  </si>
  <si>
    <t>Modernizacja swietlicy w Kikitach</t>
  </si>
  <si>
    <t>Budowa świetlicy w Kiersztanowie</t>
  </si>
  <si>
    <t>RAZEM</t>
  </si>
  <si>
    <t>w tym UE</t>
  </si>
  <si>
    <t>Biblioteki</t>
  </si>
  <si>
    <t>Modernizcja dachu i schodów</t>
  </si>
  <si>
    <t>*</t>
  </si>
  <si>
    <t>Gospodarka odpadami</t>
  </si>
  <si>
    <t>754-75495-6057,6059</t>
  </si>
  <si>
    <t>Regionalny Program Operacyjny Warmia i Mazury na lata 2007-2013, Oś VII Infrastruktura społeczeństwa informacyjnego, działanie 7.2  Promocja i ułatwianie dostępu do usług teleinformatycznych, 7.2.2. Usługi i aplikacje dla MŚP      "Jeziorany-budowa systemu e-przedsiębiorca"</t>
  </si>
  <si>
    <t>spółka ZGOK w Olsztynie ( 38.000 + 108.000)</t>
  </si>
  <si>
    <t>razem</t>
  </si>
  <si>
    <t xml:space="preserve">                                 PROGRAM ROZWOJU OBSZARÓW WIEJSKICH,  Działanie II Odnowa i Rozwój Wsi                                                                                                                                                                                      "Moje boisko Orlik"</t>
  </si>
  <si>
    <t>900-90001</t>
  </si>
  <si>
    <t>PROGRAM ROZWOJU OBSZARÓW WIEJSKICH, Oś 3 Jakość życia na obszarach wiejskich i różnicowanie gospodarki wiejskiej, Działanie 3.2.1                                                                                                                               Modernizacja pompowni wody oraz sieci kanalizacyjnej na terenie gminy Jeziorany"</t>
  </si>
  <si>
    <t xml:space="preserve"> Wykonanie roku 2011</t>
  </si>
  <si>
    <t>Budżet 2012</t>
  </si>
  <si>
    <t>TRANSPORT I ŁĄCZNOŚĆ</t>
  </si>
  <si>
    <t xml:space="preserve">Załącznik Nr 2b do  Uchwały Rady Miejskiej w Jezioranach Nr       /         /  z dnia ..............  dołączony do Zarządzenia   Burmistrza Nr 122/2011 z dnia  15.11.2011r.   -   PROJEKT  POZOSTAŁYCH WYDATKÓW MAJĄTKOWYCH  GMINY na 2012  rok </t>
  </si>
  <si>
    <t xml:space="preserve">Dotacje celowe z budżetu  na finansowanie  lub  dofinansowanie  kosztów realizacji inwestycji i zakupów inwestycyjnych  innych jednostek sektora finansów publicznych </t>
  </si>
  <si>
    <t xml:space="preserve">na budowę  drogi  powiatowej Jeziorany - Tłokowo </t>
  </si>
  <si>
    <t>Drogi publiczne powiatowe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</si>
</sst>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"/>
    <numFmt numFmtId="177" formatCode="0.0"/>
  </numFmts>
  <fonts count="51">
    <font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"/>
      <family val="2"/>
    </font>
    <font>
      <sz val="10"/>
      <name val="Times New Roman"/>
      <family val="1"/>
    </font>
    <font>
      <sz val="11"/>
      <name val="Arial"/>
      <family val="0"/>
    </font>
    <font>
      <sz val="8"/>
      <name val="Arial"/>
      <family val="0"/>
    </font>
    <font>
      <sz val="6"/>
      <name val="Arial"/>
      <family val="0"/>
    </font>
    <font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7" fillId="0" borderId="0" xfId="53" applyFont="1">
      <alignment/>
      <protection/>
    </xf>
    <xf numFmtId="0" fontId="7" fillId="0" borderId="0" xfId="53" applyFont="1" applyAlignment="1">
      <alignment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11" xfId="53" applyFont="1" applyFill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/>
      <protection/>
    </xf>
    <xf numFmtId="0" fontId="4" fillId="0" borderId="12" xfId="53" applyFont="1" applyBorder="1">
      <alignment/>
      <protection/>
    </xf>
    <xf numFmtId="4" fontId="4" fillId="0" borderId="12" xfId="53" applyNumberFormat="1" applyFont="1" applyBorder="1">
      <alignment/>
      <protection/>
    </xf>
    <xf numFmtId="0" fontId="4" fillId="0" borderId="0" xfId="53" applyFont="1">
      <alignment/>
      <protection/>
    </xf>
    <xf numFmtId="0" fontId="7" fillId="0" borderId="13" xfId="53" applyFont="1" applyBorder="1" applyAlignment="1">
      <alignment horizontal="left"/>
      <protection/>
    </xf>
    <xf numFmtId="0" fontId="7" fillId="0" borderId="13" xfId="53" applyFont="1" applyBorder="1" applyAlignment="1">
      <alignment horizontal="left" wrapText="1"/>
      <protection/>
    </xf>
    <xf numFmtId="4" fontId="7" fillId="0" borderId="13" xfId="53" applyNumberFormat="1" applyFont="1" applyBorder="1" applyAlignment="1">
      <alignment horizontal="left"/>
      <protection/>
    </xf>
    <xf numFmtId="4" fontId="7" fillId="0" borderId="14" xfId="53" applyNumberFormat="1" applyFont="1" applyBorder="1" applyAlignment="1">
      <alignment horizontal="left"/>
      <protection/>
    </xf>
    <xf numFmtId="0" fontId="7" fillId="0" borderId="13" xfId="53" applyFont="1" applyBorder="1">
      <alignment/>
      <protection/>
    </xf>
    <xf numFmtId="0" fontId="7" fillId="0" borderId="13" xfId="53" applyFont="1" applyBorder="1" applyAlignment="1">
      <alignment wrapText="1"/>
      <protection/>
    </xf>
    <xf numFmtId="4" fontId="7" fillId="0" borderId="13" xfId="53" applyNumberFormat="1" applyFont="1" applyBorder="1">
      <alignment/>
      <protection/>
    </xf>
    <xf numFmtId="4" fontId="7" fillId="0" borderId="14" xfId="53" applyNumberFormat="1" applyFont="1" applyBorder="1" applyAlignment="1">
      <alignment/>
      <protection/>
    </xf>
    <xf numFmtId="0" fontId="9" fillId="0" borderId="15" xfId="53" applyFont="1" applyBorder="1" applyAlignment="1">
      <alignment vertical="top" wrapText="1"/>
      <protection/>
    </xf>
    <xf numFmtId="0" fontId="7" fillId="0" borderId="1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4" fontId="7" fillId="0" borderId="10" xfId="53" applyNumberFormat="1" applyFont="1" applyBorder="1" applyAlignment="1">
      <alignment horizontal="center"/>
      <protection/>
    </xf>
    <xf numFmtId="0" fontId="4" fillId="0" borderId="10" xfId="53" applyFont="1" applyBorder="1" applyAlignment="1">
      <alignment horizontal="center" wrapText="1"/>
      <protection/>
    </xf>
    <xf numFmtId="0" fontId="9" fillId="0" borderId="10" xfId="53" applyFont="1" applyBorder="1">
      <alignment/>
      <protection/>
    </xf>
    <xf numFmtId="0" fontId="7" fillId="0" borderId="10" xfId="53" applyFont="1" applyBorder="1">
      <alignment/>
      <protection/>
    </xf>
    <xf numFmtId="0" fontId="7" fillId="0" borderId="10" xfId="53" applyFont="1" applyBorder="1" applyAlignment="1">
      <alignment wrapText="1"/>
      <protection/>
    </xf>
    <xf numFmtId="0" fontId="0" fillId="0" borderId="16" xfId="0" applyBorder="1" applyAlignment="1">
      <alignment/>
    </xf>
    <xf numFmtId="0" fontId="4" fillId="0" borderId="10" xfId="53" applyFont="1" applyBorder="1" applyAlignment="1">
      <alignment horizontal="center"/>
      <protection/>
    </xf>
    <xf numFmtId="0" fontId="9" fillId="0" borderId="10" xfId="53" applyFont="1" applyBorder="1" applyAlignment="1">
      <alignment vertical="top" wrapText="1"/>
      <protection/>
    </xf>
    <xf numFmtId="0" fontId="7" fillId="0" borderId="17" xfId="53" applyFont="1" applyBorder="1">
      <alignment/>
      <protection/>
    </xf>
    <xf numFmtId="0" fontId="7" fillId="0" borderId="17" xfId="53" applyFont="1" applyBorder="1" applyAlignment="1">
      <alignment wrapText="1"/>
      <protection/>
    </xf>
    <xf numFmtId="4" fontId="7" fillId="0" borderId="17" xfId="53" applyNumberFormat="1" applyFont="1" applyBorder="1">
      <alignment/>
      <protection/>
    </xf>
    <xf numFmtId="4" fontId="7" fillId="0" borderId="18" xfId="53" applyNumberFormat="1" applyFont="1" applyBorder="1" applyAlignment="1">
      <alignment/>
      <protection/>
    </xf>
    <xf numFmtId="3" fontId="7" fillId="0" borderId="17" xfId="53" applyNumberFormat="1" applyFont="1" applyBorder="1">
      <alignment/>
      <protection/>
    </xf>
    <xf numFmtId="3" fontId="7" fillId="0" borderId="18" xfId="53" applyNumberFormat="1" applyFont="1" applyBorder="1" applyAlignment="1">
      <alignment/>
      <protection/>
    </xf>
    <xf numFmtId="0" fontId="7" fillId="0" borderId="19" xfId="53" applyFont="1" applyBorder="1">
      <alignment/>
      <protection/>
    </xf>
    <xf numFmtId="3" fontId="7" fillId="0" borderId="19" xfId="53" applyNumberFormat="1" applyFont="1" applyBorder="1">
      <alignment/>
      <protection/>
    </xf>
    <xf numFmtId="3" fontId="7" fillId="0" borderId="13" xfId="53" applyNumberFormat="1" applyFont="1" applyBorder="1">
      <alignment/>
      <protection/>
    </xf>
    <xf numFmtId="0" fontId="7" fillId="0" borderId="13" xfId="53" applyFont="1" applyBorder="1" applyAlignment="1">
      <alignment horizontal="right"/>
      <protection/>
    </xf>
    <xf numFmtId="0" fontId="4" fillId="0" borderId="13" xfId="53" applyFont="1" applyBorder="1" applyAlignment="1">
      <alignment horizontal="center"/>
      <protection/>
    </xf>
    <xf numFmtId="0" fontId="4" fillId="0" borderId="13" xfId="53" applyFont="1" applyBorder="1">
      <alignment/>
      <protection/>
    </xf>
    <xf numFmtId="0" fontId="7" fillId="0" borderId="20" xfId="53" applyFont="1" applyBorder="1" applyAlignment="1">
      <alignment horizontal="center"/>
      <protection/>
    </xf>
    <xf numFmtId="0" fontId="7" fillId="0" borderId="21" xfId="53" applyFont="1" applyBorder="1" applyAlignment="1">
      <alignment horizontal="center"/>
      <protection/>
    </xf>
    <xf numFmtId="0" fontId="7" fillId="0" borderId="22" xfId="53" applyFont="1" applyBorder="1" applyAlignment="1">
      <alignment horizontal="center"/>
      <protection/>
    </xf>
    <xf numFmtId="4" fontId="7" fillId="0" borderId="10" xfId="53" applyNumberFormat="1" applyFont="1" applyBorder="1">
      <alignment/>
      <protection/>
    </xf>
    <xf numFmtId="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12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horizontal="center" vertical="top" wrapText="1"/>
    </xf>
    <xf numFmtId="4" fontId="12" fillId="0" borderId="16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10" xfId="0" applyFont="1" applyBorder="1" applyAlignment="1">
      <alignment vertical="top"/>
    </xf>
    <xf numFmtId="0" fontId="12" fillId="0" borderId="10" xfId="0" applyFont="1" applyBorder="1" applyAlignment="1">
      <alignment horizontal="left" vertical="top"/>
    </xf>
    <xf numFmtId="0" fontId="13" fillId="0" borderId="10" xfId="0" applyFont="1" applyFill="1" applyBorder="1" applyAlignment="1">
      <alignment vertical="top" wrapText="1"/>
    </xf>
    <xf numFmtId="4" fontId="12" fillId="0" borderId="10" xfId="0" applyNumberFormat="1" applyFont="1" applyBorder="1" applyAlignment="1">
      <alignment horizontal="center" vertical="top"/>
    </xf>
    <xf numFmtId="0" fontId="10" fillId="0" borderId="10" xfId="0" applyFont="1" applyFill="1" applyBorder="1" applyAlignment="1">
      <alignment vertical="top" wrapText="1"/>
    </xf>
    <xf numFmtId="4" fontId="5" fillId="0" borderId="10" xfId="0" applyNumberFormat="1" applyFont="1" applyBorder="1" applyAlignment="1">
      <alignment horizontal="center" vertical="top"/>
    </xf>
    <xf numFmtId="0" fontId="12" fillId="0" borderId="16" xfId="0" applyFont="1" applyBorder="1" applyAlignment="1">
      <alignment horizontal="left" vertical="top"/>
    </xf>
    <xf numFmtId="0" fontId="0" fillId="0" borderId="23" xfId="0" applyBorder="1" applyAlignment="1">
      <alignment vertical="top"/>
    </xf>
    <xf numFmtId="0" fontId="0" fillId="0" borderId="15" xfId="0" applyBorder="1" applyAlignment="1">
      <alignment vertical="top"/>
    </xf>
    <xf numFmtId="0" fontId="11" fillId="0" borderId="10" xfId="0" applyFont="1" applyFill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10" xfId="0" applyFont="1" applyFill="1" applyBorder="1" applyAlignment="1">
      <alignment vertical="top" wrapText="1"/>
    </xf>
    <xf numFmtId="4" fontId="12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0" fontId="12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top"/>
    </xf>
    <xf numFmtId="4" fontId="12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vertical="top"/>
    </xf>
    <xf numFmtId="4" fontId="11" fillId="0" borderId="20" xfId="0" applyNumberFormat="1" applyFont="1" applyBorder="1" applyAlignment="1">
      <alignment horizontal="left" vertical="top"/>
    </xf>
    <xf numFmtId="4" fontId="14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 wrapText="1"/>
    </xf>
    <xf numFmtId="4" fontId="5" fillId="0" borderId="0" xfId="0" applyNumberFormat="1" applyFont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4" fontId="10" fillId="0" borderId="10" xfId="0" applyNumberFormat="1" applyFont="1" applyBorder="1" applyAlignment="1">
      <alignment horizontal="center" vertical="top"/>
    </xf>
    <xf numFmtId="4" fontId="11" fillId="0" borderId="10" xfId="0" applyNumberFormat="1" applyFont="1" applyBorder="1" applyAlignment="1">
      <alignment horizontal="center" vertical="top"/>
    </xf>
    <xf numFmtId="0" fontId="15" fillId="0" borderId="10" xfId="0" applyFont="1" applyBorder="1" applyAlignment="1">
      <alignment horizontal="left" vertical="top" wrapText="1"/>
    </xf>
    <xf numFmtId="0" fontId="7" fillId="0" borderId="23" xfId="53" applyFont="1" applyBorder="1">
      <alignment/>
      <protection/>
    </xf>
    <xf numFmtId="0" fontId="7" fillId="0" borderId="17" xfId="53" applyFont="1" applyBorder="1" applyAlignment="1">
      <alignment horizontal="right"/>
      <protection/>
    </xf>
    <xf numFmtId="0" fontId="14" fillId="0" borderId="10" xfId="0" applyFont="1" applyBorder="1" applyAlignment="1">
      <alignment vertical="top" wrapText="1"/>
    </xf>
    <xf numFmtId="4" fontId="14" fillId="0" borderId="10" xfId="0" applyNumberFormat="1" applyFont="1" applyBorder="1" applyAlignment="1">
      <alignment horizontal="left" vertical="top"/>
    </xf>
    <xf numFmtId="0" fontId="16" fillId="0" borderId="10" xfId="0" applyFont="1" applyFill="1" applyBorder="1" applyAlignment="1">
      <alignment vertical="top" wrapText="1"/>
    </xf>
    <xf numFmtId="4" fontId="11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6" xfId="0" applyNumberFormat="1" applyFont="1" applyBorder="1" applyAlignment="1">
      <alignment horizontal="center" vertical="top" wrapText="1"/>
    </xf>
    <xf numFmtId="0" fontId="7" fillId="0" borderId="15" xfId="53" applyFont="1" applyBorder="1" applyAlignment="1">
      <alignment horizontal="center"/>
      <protection/>
    </xf>
    <xf numFmtId="4" fontId="7" fillId="0" borderId="15" xfId="53" applyNumberFormat="1" applyFont="1" applyBorder="1" applyAlignment="1">
      <alignment horizontal="center"/>
      <protection/>
    </xf>
    <xf numFmtId="0" fontId="9" fillId="0" borderId="24" xfId="53" applyFont="1" applyBorder="1" applyAlignment="1">
      <alignment vertical="top" wrapText="1"/>
      <protection/>
    </xf>
    <xf numFmtId="4" fontId="4" fillId="0" borderId="17" xfId="53" applyNumberFormat="1" applyFont="1" applyBorder="1">
      <alignment/>
      <protection/>
    </xf>
    <xf numFmtId="0" fontId="12" fillId="0" borderId="16" xfId="0" applyNumberFormat="1" applyFont="1" applyBorder="1" applyAlignment="1">
      <alignment horizontal="center" vertical="top" wrapText="1"/>
    </xf>
    <xf numFmtId="0" fontId="12" fillId="0" borderId="23" xfId="0" applyNumberFormat="1" applyFont="1" applyBorder="1" applyAlignment="1">
      <alignment horizontal="center" vertical="top" wrapText="1"/>
    </xf>
    <xf numFmtId="0" fontId="12" fillId="0" borderId="15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12" fillId="0" borderId="16" xfId="0" applyFont="1" applyBorder="1" applyAlignment="1">
      <alignment vertical="top"/>
    </xf>
    <xf numFmtId="0" fontId="12" fillId="0" borderId="23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5" fillId="0" borderId="23" xfId="0" applyFont="1" applyBorder="1" applyAlignment="1">
      <alignment vertical="top"/>
    </xf>
    <xf numFmtId="0" fontId="0" fillId="0" borderId="23" xfId="0" applyBorder="1" applyAlignment="1">
      <alignment vertical="top"/>
    </xf>
    <xf numFmtId="0" fontId="12" fillId="0" borderId="16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16" xfId="0" applyFont="1" applyBorder="1" applyAlignment="1">
      <alignment vertical="top"/>
    </xf>
    <xf numFmtId="0" fontId="12" fillId="0" borderId="23" xfId="0" applyFont="1" applyBorder="1" applyAlignment="1">
      <alignment vertical="top"/>
    </xf>
    <xf numFmtId="0" fontId="12" fillId="0" borderId="15" xfId="0" applyFont="1" applyBorder="1" applyAlignment="1">
      <alignment vertical="top"/>
    </xf>
    <xf numFmtId="0" fontId="5" fillId="0" borderId="16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/>
      <protection/>
    </xf>
    <xf numFmtId="3" fontId="7" fillId="0" borderId="17" xfId="53" applyNumberFormat="1" applyFont="1" applyBorder="1" applyAlignment="1">
      <alignment horizontal="center"/>
      <protection/>
    </xf>
    <xf numFmtId="3" fontId="7" fillId="0" borderId="23" xfId="53" applyNumberFormat="1" applyFont="1" applyBorder="1" applyAlignment="1">
      <alignment horizontal="center"/>
      <protection/>
    </xf>
    <xf numFmtId="3" fontId="7" fillId="0" borderId="15" xfId="53" applyNumberFormat="1" applyFont="1" applyBorder="1" applyAlignment="1">
      <alignment horizontal="center"/>
      <protection/>
    </xf>
    <xf numFmtId="0" fontId="7" fillId="0" borderId="17" xfId="53" applyFont="1" applyBorder="1" applyAlignment="1">
      <alignment horizontal="center"/>
      <protection/>
    </xf>
    <xf numFmtId="0" fontId="7" fillId="0" borderId="23" xfId="53" applyFont="1" applyBorder="1" applyAlignment="1">
      <alignment horizontal="center"/>
      <protection/>
    </xf>
    <xf numFmtId="0" fontId="7" fillId="0" borderId="15" xfId="53" applyFont="1" applyBorder="1" applyAlignment="1">
      <alignment horizontal="center"/>
      <protection/>
    </xf>
    <xf numFmtId="0" fontId="1" fillId="0" borderId="0" xfId="53" applyFont="1" applyAlignment="1">
      <alignment horizontal="center" wrapText="1"/>
      <protection/>
    </xf>
    <xf numFmtId="0" fontId="9" fillId="0" borderId="10" xfId="53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4" fillId="0" borderId="20" xfId="53" applyFont="1" applyBorder="1" applyAlignment="1">
      <alignment horizontal="center" vertical="top" wrapText="1"/>
      <protection/>
    </xf>
    <xf numFmtId="0" fontId="0" fillId="0" borderId="21" xfId="52" applyBorder="1" applyAlignment="1">
      <alignment vertical="top" wrapText="1"/>
      <protection/>
    </xf>
    <xf numFmtId="0" fontId="0" fillId="0" borderId="22" xfId="52" applyBorder="1" applyAlignment="1">
      <alignment vertical="top" wrapText="1"/>
      <protection/>
    </xf>
    <xf numFmtId="0" fontId="0" fillId="0" borderId="26" xfId="52" applyBorder="1" applyAlignment="1">
      <alignment vertical="top" wrapText="1"/>
      <protection/>
    </xf>
    <xf numFmtId="0" fontId="0" fillId="0" borderId="0" xfId="52" applyAlignment="1">
      <alignment vertical="top" wrapText="1"/>
      <protection/>
    </xf>
    <xf numFmtId="0" fontId="0" fillId="0" borderId="27" xfId="52" applyBorder="1" applyAlignment="1">
      <alignment vertical="top" wrapText="1"/>
      <protection/>
    </xf>
    <xf numFmtId="0" fontId="0" fillId="0" borderId="24" xfId="52" applyBorder="1" applyAlignment="1">
      <alignment vertical="top" wrapText="1"/>
      <protection/>
    </xf>
    <xf numFmtId="0" fontId="0" fillId="0" borderId="25" xfId="52" applyBorder="1" applyAlignment="1">
      <alignment vertical="top" wrapText="1"/>
      <protection/>
    </xf>
    <xf numFmtId="0" fontId="0" fillId="0" borderId="28" xfId="52" applyBorder="1" applyAlignment="1">
      <alignment vertical="top" wrapText="1"/>
      <protection/>
    </xf>
    <xf numFmtId="0" fontId="4" fillId="0" borderId="29" xfId="53" applyFont="1" applyBorder="1" applyAlignment="1">
      <alignment horizontal="center"/>
      <protection/>
    </xf>
    <xf numFmtId="0" fontId="4" fillId="0" borderId="30" xfId="53" applyFont="1" applyBorder="1" applyAlignment="1">
      <alignment horizontal="center"/>
      <protection/>
    </xf>
    <xf numFmtId="0" fontId="4" fillId="0" borderId="26" xfId="53" applyFont="1" applyBorder="1" applyAlignment="1">
      <alignment horizontal="center" vertical="top" wrapText="1"/>
      <protection/>
    </xf>
    <xf numFmtId="0" fontId="4" fillId="0" borderId="0" xfId="53" applyFont="1" applyBorder="1" applyAlignment="1">
      <alignment horizontal="center" vertical="top" wrapText="1"/>
      <protection/>
    </xf>
    <xf numFmtId="0" fontId="4" fillId="0" borderId="27" xfId="53" applyFont="1" applyBorder="1" applyAlignment="1">
      <alignment horizontal="center" vertical="top" wrapText="1"/>
      <protection/>
    </xf>
    <xf numFmtId="0" fontId="4" fillId="0" borderId="31" xfId="53" applyFont="1" applyBorder="1" applyAlignment="1">
      <alignment horizontal="center" vertical="top" wrapText="1"/>
      <protection/>
    </xf>
    <xf numFmtId="0" fontId="4" fillId="0" borderId="32" xfId="53" applyFont="1" applyBorder="1" applyAlignment="1">
      <alignment horizontal="center" vertical="top" wrapText="1"/>
      <protection/>
    </xf>
    <xf numFmtId="0" fontId="4" fillId="0" borderId="33" xfId="53" applyFont="1" applyBorder="1" applyAlignment="1">
      <alignment horizontal="center" vertical="top" wrapText="1"/>
      <protection/>
    </xf>
    <xf numFmtId="0" fontId="7" fillId="0" borderId="17" xfId="53" applyFont="1" applyBorder="1" applyAlignment="1">
      <alignment horizontal="center" wrapText="1"/>
      <protection/>
    </xf>
    <xf numFmtId="0" fontId="7" fillId="0" borderId="23" xfId="53" applyFont="1" applyBorder="1" applyAlignment="1">
      <alignment horizontal="center" wrapText="1"/>
      <protection/>
    </xf>
    <xf numFmtId="0" fontId="7" fillId="0" borderId="15" xfId="53" applyFont="1" applyBorder="1" applyAlignment="1">
      <alignment horizontal="center" wrapText="1"/>
      <protection/>
    </xf>
    <xf numFmtId="4" fontId="7" fillId="0" borderId="13" xfId="53" applyNumberFormat="1" applyFont="1" applyBorder="1" applyAlignment="1">
      <alignment horizontal="left"/>
      <protection/>
    </xf>
    <xf numFmtId="0" fontId="4" fillId="0" borderId="20" xfId="53" applyFont="1" applyBorder="1" applyAlignment="1">
      <alignment horizontal="center"/>
      <protection/>
    </xf>
    <xf numFmtId="0" fontId="4" fillId="0" borderId="22" xfId="53" applyFont="1" applyBorder="1" applyAlignment="1">
      <alignment horizontal="center"/>
      <protection/>
    </xf>
    <xf numFmtId="4" fontId="7" fillId="0" borderId="17" xfId="53" applyNumberFormat="1" applyFont="1" applyBorder="1" applyAlignment="1">
      <alignment horizontal="center"/>
      <protection/>
    </xf>
    <xf numFmtId="4" fontId="7" fillId="0" borderId="23" xfId="53" applyNumberFormat="1" applyFont="1" applyBorder="1" applyAlignment="1">
      <alignment horizontal="center"/>
      <protection/>
    </xf>
    <xf numFmtId="4" fontId="7" fillId="0" borderId="34" xfId="53" applyNumberFormat="1" applyFont="1" applyBorder="1" applyAlignment="1">
      <alignment horizontal="center"/>
      <protection/>
    </xf>
    <xf numFmtId="0" fontId="7" fillId="0" borderId="16" xfId="53" applyFont="1" applyBorder="1" applyAlignment="1">
      <alignment horizontal="center" vertical="center"/>
      <protection/>
    </xf>
    <xf numFmtId="0" fontId="7" fillId="0" borderId="23" xfId="53" applyFont="1" applyBorder="1" applyAlignment="1">
      <alignment horizontal="center" vertical="center"/>
      <protection/>
    </xf>
    <xf numFmtId="0" fontId="7" fillId="0" borderId="15" xfId="53" applyFont="1" applyBorder="1" applyAlignment="1">
      <alignment horizontal="center" vertical="center"/>
      <protection/>
    </xf>
    <xf numFmtId="4" fontId="7" fillId="0" borderId="17" xfId="53" applyNumberFormat="1" applyFont="1" applyBorder="1" applyAlignment="1">
      <alignment horizontal="left"/>
      <protection/>
    </xf>
    <xf numFmtId="4" fontId="7" fillId="0" borderId="23" xfId="53" applyNumberFormat="1" applyFont="1" applyBorder="1" applyAlignment="1">
      <alignment horizontal="left"/>
      <protection/>
    </xf>
    <xf numFmtId="4" fontId="7" fillId="0" borderId="34" xfId="53" applyNumberFormat="1" applyFont="1" applyBorder="1" applyAlignment="1">
      <alignment horizontal="left"/>
      <protection/>
    </xf>
    <xf numFmtId="0" fontId="9" fillId="0" borderId="16" xfId="53" applyFont="1" applyBorder="1" applyAlignment="1">
      <alignment horizontal="center" vertical="center"/>
      <protection/>
    </xf>
    <xf numFmtId="0" fontId="9" fillId="0" borderId="23" xfId="53" applyFont="1" applyBorder="1" applyAlignment="1">
      <alignment horizontal="center" vertical="center"/>
      <protection/>
    </xf>
    <xf numFmtId="0" fontId="9" fillId="0" borderId="15" xfId="53" applyFont="1" applyBorder="1" applyAlignment="1">
      <alignment horizontal="center" vertical="center"/>
      <protection/>
    </xf>
    <xf numFmtId="0" fontId="10" fillId="0" borderId="35" xfId="53" applyFont="1" applyBorder="1" applyAlignment="1">
      <alignment horizontal="center" vertical="top" wrapText="1"/>
      <protection/>
    </xf>
    <xf numFmtId="0" fontId="10" fillId="0" borderId="36" xfId="53" applyFont="1" applyBorder="1" applyAlignment="1">
      <alignment horizontal="center" vertical="top" wrapText="1"/>
      <protection/>
    </xf>
    <xf numFmtId="0" fontId="10" fillId="0" borderId="37" xfId="53" applyFont="1" applyBorder="1" applyAlignment="1">
      <alignment horizontal="center" vertical="top" wrapText="1"/>
      <protection/>
    </xf>
    <xf numFmtId="0" fontId="10" fillId="0" borderId="38" xfId="53" applyFont="1" applyBorder="1" applyAlignment="1">
      <alignment horizontal="center" vertical="top" wrapText="1"/>
      <protection/>
    </xf>
    <xf numFmtId="0" fontId="10" fillId="0" borderId="0" xfId="53" applyFont="1" applyBorder="1" applyAlignment="1">
      <alignment horizontal="center" vertical="top" wrapText="1"/>
      <protection/>
    </xf>
    <xf numFmtId="0" fontId="10" fillId="0" borderId="39" xfId="53" applyFont="1" applyBorder="1" applyAlignment="1">
      <alignment horizontal="center" vertical="top" wrapText="1"/>
      <protection/>
    </xf>
    <xf numFmtId="0" fontId="10" fillId="0" borderId="40" xfId="53" applyFont="1" applyBorder="1" applyAlignment="1">
      <alignment horizontal="center" vertical="top" wrapText="1"/>
      <protection/>
    </xf>
    <xf numFmtId="0" fontId="10" fillId="0" borderId="41" xfId="53" applyFont="1" applyBorder="1" applyAlignment="1">
      <alignment horizontal="center" vertical="top" wrapText="1"/>
      <protection/>
    </xf>
    <xf numFmtId="0" fontId="10" fillId="0" borderId="42" xfId="53" applyFont="1" applyBorder="1" applyAlignment="1">
      <alignment horizontal="center" vertical="top" wrapText="1"/>
      <protection/>
    </xf>
    <xf numFmtId="0" fontId="4" fillId="0" borderId="21" xfId="53" applyFont="1" applyBorder="1" applyAlignment="1">
      <alignment horizontal="center" vertical="top" wrapText="1"/>
      <protection/>
    </xf>
    <xf numFmtId="0" fontId="4" fillId="0" borderId="22" xfId="53" applyFont="1" applyBorder="1" applyAlignment="1">
      <alignment horizontal="center" vertical="top" wrapText="1"/>
      <protection/>
    </xf>
    <xf numFmtId="0" fontId="7" fillId="0" borderId="17" xfId="53" applyFont="1" applyBorder="1" applyAlignment="1">
      <alignment horizontal="center" vertical="center"/>
      <protection/>
    </xf>
    <xf numFmtId="0" fontId="7" fillId="0" borderId="34" xfId="53" applyFont="1" applyBorder="1" applyAlignment="1">
      <alignment horizontal="center" vertical="center"/>
      <protection/>
    </xf>
    <xf numFmtId="0" fontId="4" fillId="0" borderId="18" xfId="53" applyFont="1" applyBorder="1" applyAlignment="1">
      <alignment horizontal="center" vertical="top" wrapText="1"/>
      <protection/>
    </xf>
    <xf numFmtId="0" fontId="4" fillId="0" borderId="43" xfId="53" applyFont="1" applyBorder="1" applyAlignment="1">
      <alignment horizontal="center" vertical="top" wrapText="1"/>
      <protection/>
    </xf>
    <xf numFmtId="0" fontId="4" fillId="0" borderId="44" xfId="53" applyFont="1" applyBorder="1" applyAlignment="1">
      <alignment horizontal="center" vertical="top" wrapText="1"/>
      <protection/>
    </xf>
    <xf numFmtId="0" fontId="7" fillId="0" borderId="34" xfId="53" applyFont="1" applyBorder="1" applyAlignment="1">
      <alignment horizontal="center"/>
      <protection/>
    </xf>
    <xf numFmtId="0" fontId="7" fillId="0" borderId="34" xfId="53" applyFont="1" applyBorder="1" applyAlignment="1">
      <alignment horizontal="center" wrapText="1"/>
      <protection/>
    </xf>
    <xf numFmtId="0" fontId="4" fillId="0" borderId="20" xfId="53" applyFont="1" applyBorder="1" applyAlignment="1">
      <alignment horizontal="center" vertical="center" wrapText="1"/>
      <protection/>
    </xf>
    <xf numFmtId="0" fontId="4" fillId="0" borderId="21" xfId="53" applyFont="1" applyBorder="1" applyAlignment="1">
      <alignment horizontal="center" vertical="center" wrapText="1"/>
      <protection/>
    </xf>
    <xf numFmtId="0" fontId="4" fillId="0" borderId="26" xfId="53" applyFont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center" wrapText="1"/>
      <protection/>
    </xf>
    <xf numFmtId="0" fontId="4" fillId="0" borderId="24" xfId="53" applyFont="1" applyBorder="1" applyAlignment="1">
      <alignment horizontal="center" vertical="center" wrapText="1"/>
      <protection/>
    </xf>
    <xf numFmtId="0" fontId="4" fillId="0" borderId="25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0" fontId="7" fillId="0" borderId="13" xfId="53" applyFont="1" applyBorder="1" applyAlignment="1">
      <alignment horizontal="left" vertical="center"/>
      <protection/>
    </xf>
    <xf numFmtId="0" fontId="7" fillId="0" borderId="13" xfId="53" applyFont="1" applyBorder="1" applyAlignment="1">
      <alignment horizontal="left"/>
      <protection/>
    </xf>
    <xf numFmtId="0" fontId="7" fillId="0" borderId="13" xfId="53" applyFont="1" applyBorder="1" applyAlignment="1">
      <alignment horizontal="left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5.125" style="48" customWidth="1"/>
    <col min="2" max="2" width="6.875" style="48" customWidth="1"/>
    <col min="3" max="3" width="6.125" style="80" customWidth="1"/>
    <col min="4" max="4" width="48.75390625" style="81" customWidth="1"/>
    <col min="5" max="5" width="11.625" style="82" customWidth="1"/>
    <col min="6" max="6" width="10.00390625" style="82" customWidth="1"/>
    <col min="7" max="7" width="9.875" style="47" bestFit="1" customWidth="1"/>
    <col min="8" max="8" width="10.125" style="47" bestFit="1" customWidth="1"/>
    <col min="9" max="16384" width="9.125" style="48" customWidth="1"/>
  </cols>
  <sheetData>
    <row r="1" spans="1:6" ht="12.75">
      <c r="A1" s="104" t="s">
        <v>91</v>
      </c>
      <c r="B1" s="104"/>
      <c r="C1" s="104"/>
      <c r="D1" s="104"/>
      <c r="E1" s="104"/>
      <c r="F1" s="104"/>
    </row>
    <row r="2" spans="1:6" ht="12.75">
      <c r="A2" s="105"/>
      <c r="B2" s="105"/>
      <c r="C2" s="105"/>
      <c r="D2" s="105"/>
      <c r="E2" s="105"/>
      <c r="F2" s="105"/>
    </row>
    <row r="3" spans="1:8" s="54" customFormat="1" ht="25.5">
      <c r="A3" s="49" t="s">
        <v>57</v>
      </c>
      <c r="B3" s="49" t="s">
        <v>58</v>
      </c>
      <c r="C3" s="49" t="s">
        <v>59</v>
      </c>
      <c r="D3" s="50" t="s">
        <v>60</v>
      </c>
      <c r="E3" s="51" t="s">
        <v>88</v>
      </c>
      <c r="F3" s="52" t="s">
        <v>89</v>
      </c>
      <c r="G3" s="51" t="s">
        <v>61</v>
      </c>
      <c r="H3" s="53"/>
    </row>
    <row r="4" spans="1:8" s="54" customFormat="1" ht="12.75">
      <c r="A4" s="101">
        <v>600</v>
      </c>
      <c r="B4" s="49"/>
      <c r="C4" s="49"/>
      <c r="D4" s="50" t="s">
        <v>90</v>
      </c>
      <c r="E4" s="51">
        <f>E5</f>
        <v>0</v>
      </c>
      <c r="F4" s="51">
        <f>F5</f>
        <v>100000</v>
      </c>
      <c r="G4" s="51">
        <f>G5</f>
        <v>0</v>
      </c>
      <c r="H4" s="53"/>
    </row>
    <row r="5" spans="1:8" s="54" customFormat="1" ht="12.75">
      <c r="A5" s="102"/>
      <c r="B5" s="49">
        <v>60014</v>
      </c>
      <c r="C5" s="49"/>
      <c r="D5" s="50" t="s">
        <v>94</v>
      </c>
      <c r="E5" s="51">
        <f>E7</f>
        <v>0</v>
      </c>
      <c r="F5" s="51">
        <f>F7</f>
        <v>100000</v>
      </c>
      <c r="G5" s="51">
        <f>G7</f>
        <v>0</v>
      </c>
      <c r="H5" s="53"/>
    </row>
    <row r="6" spans="1:8" s="54" customFormat="1" ht="51">
      <c r="A6" s="102"/>
      <c r="B6" s="49"/>
      <c r="C6" s="49">
        <v>6620</v>
      </c>
      <c r="D6" s="50" t="s">
        <v>92</v>
      </c>
      <c r="E6" s="51">
        <v>0</v>
      </c>
      <c r="F6" s="52">
        <v>100000</v>
      </c>
      <c r="G6" s="51"/>
      <c r="H6" s="53"/>
    </row>
    <row r="7" spans="1:8" s="54" customFormat="1" ht="12.75">
      <c r="A7" s="103"/>
      <c r="B7" s="49"/>
      <c r="C7" s="93"/>
      <c r="D7" s="94" t="s">
        <v>93</v>
      </c>
      <c r="E7" s="95"/>
      <c r="F7" s="96">
        <v>100000</v>
      </c>
      <c r="G7" s="95"/>
      <c r="H7" s="53"/>
    </row>
    <row r="8" spans="1:7" ht="23.25" customHeight="1">
      <c r="A8" s="106">
        <v>900</v>
      </c>
      <c r="B8" s="55"/>
      <c r="C8" s="56"/>
      <c r="D8" s="57" t="s">
        <v>62</v>
      </c>
      <c r="E8" s="58">
        <f>E9+E12</f>
        <v>134000</v>
      </c>
      <c r="F8" s="58">
        <f>F9+F12</f>
        <v>150000</v>
      </c>
      <c r="G8" s="58">
        <f>G9+G12</f>
        <v>0</v>
      </c>
    </row>
    <row r="9" spans="1:7" ht="14.25" customHeight="1">
      <c r="A9" s="109"/>
      <c r="B9" s="106">
        <v>90001</v>
      </c>
      <c r="C9" s="56"/>
      <c r="D9" s="59" t="s">
        <v>63</v>
      </c>
      <c r="E9" s="60">
        <f>E10</f>
        <v>134000</v>
      </c>
      <c r="F9" s="60">
        <f>F10</f>
        <v>150000</v>
      </c>
      <c r="G9" s="60">
        <f>G10</f>
        <v>0</v>
      </c>
    </row>
    <row r="10" spans="1:7" ht="21">
      <c r="A10" s="109"/>
      <c r="B10" s="107"/>
      <c r="C10" s="61">
        <v>6010</v>
      </c>
      <c r="D10" s="59" t="s">
        <v>64</v>
      </c>
      <c r="E10" s="60">
        <v>134000</v>
      </c>
      <c r="F10" s="60">
        <v>150000</v>
      </c>
      <c r="G10" s="60"/>
    </row>
    <row r="11" spans="1:7" ht="11.25" customHeight="1">
      <c r="A11" s="110"/>
      <c r="B11" s="108"/>
      <c r="C11" s="61"/>
      <c r="D11" s="64"/>
      <c r="E11" s="60"/>
      <c r="F11" s="60"/>
      <c r="G11" s="65"/>
    </row>
    <row r="12" spans="1:7" ht="16.5" customHeight="1">
      <c r="A12" s="62"/>
      <c r="B12" s="63">
        <v>90002</v>
      </c>
      <c r="C12" s="61"/>
      <c r="D12" s="86" t="s">
        <v>80</v>
      </c>
      <c r="E12" s="60">
        <f>E13</f>
        <v>0</v>
      </c>
      <c r="F12" s="60">
        <f>F13</f>
        <v>0</v>
      </c>
      <c r="G12" s="60">
        <f>G13</f>
        <v>0</v>
      </c>
    </row>
    <row r="13" spans="1:7" ht="20.25" customHeight="1">
      <c r="A13" s="62"/>
      <c r="B13" s="63"/>
      <c r="C13" s="61">
        <v>6010</v>
      </c>
      <c r="D13" s="59" t="s">
        <v>64</v>
      </c>
      <c r="E13" s="60"/>
      <c r="F13" s="60"/>
      <c r="G13" s="65"/>
    </row>
    <row r="14" spans="1:7" ht="12.75">
      <c r="A14" s="62"/>
      <c r="B14" s="63"/>
      <c r="C14" s="61"/>
      <c r="D14" s="91" t="s">
        <v>83</v>
      </c>
      <c r="E14" s="60"/>
      <c r="F14" s="60"/>
      <c r="G14" s="65"/>
    </row>
    <row r="15" spans="1:8" s="69" customFormat="1" ht="18.75" customHeight="1">
      <c r="A15" s="106">
        <v>921</v>
      </c>
      <c r="B15" s="66"/>
      <c r="C15" s="56"/>
      <c r="D15" s="67" t="s">
        <v>65</v>
      </c>
      <c r="E15" s="58">
        <f>E16+E26</f>
        <v>198800.4</v>
      </c>
      <c r="F15" s="58">
        <f>F16+F26</f>
        <v>0</v>
      </c>
      <c r="G15" s="92">
        <f>G16+G26</f>
        <v>0</v>
      </c>
      <c r="H15" s="68"/>
    </row>
    <row r="16" spans="1:8" s="69" customFormat="1" ht="12.75">
      <c r="A16" s="109"/>
      <c r="B16" s="106">
        <v>92109</v>
      </c>
      <c r="C16" s="56"/>
      <c r="D16" s="70" t="s">
        <v>66</v>
      </c>
      <c r="E16" s="58">
        <f>+E17+E22</f>
        <v>194800.4</v>
      </c>
      <c r="F16" s="58">
        <f>+F17+F22</f>
        <v>0</v>
      </c>
      <c r="G16" s="58">
        <f>+G17+G22</f>
        <v>0</v>
      </c>
      <c r="H16" s="68"/>
    </row>
    <row r="17" spans="1:8" s="69" customFormat="1" ht="41.25" customHeight="1">
      <c r="A17" s="109"/>
      <c r="B17" s="107"/>
      <c r="C17" s="111">
        <v>6220</v>
      </c>
      <c r="D17" s="71" t="s">
        <v>67</v>
      </c>
      <c r="E17" s="58">
        <f>E18+E19+E20+E21</f>
        <v>47080</v>
      </c>
      <c r="F17" s="58">
        <f>F18+F19+F20+F21</f>
        <v>0</v>
      </c>
      <c r="G17" s="92">
        <f>G18+G19+G20+G21</f>
        <v>0</v>
      </c>
      <c r="H17" s="68"/>
    </row>
    <row r="18" spans="1:8" s="69" customFormat="1" ht="45">
      <c r="A18" s="109"/>
      <c r="B18" s="107"/>
      <c r="C18" s="112"/>
      <c r="D18" s="72" t="s">
        <v>68</v>
      </c>
      <c r="E18" s="73">
        <v>47080</v>
      </c>
      <c r="F18" s="73"/>
      <c r="G18" s="74"/>
      <c r="H18" s="68"/>
    </row>
    <row r="19" spans="1:8" s="69" customFormat="1" ht="12.75">
      <c r="A19" s="109"/>
      <c r="B19" s="107"/>
      <c r="C19" s="112"/>
      <c r="D19" s="75" t="s">
        <v>69</v>
      </c>
      <c r="E19" s="73"/>
      <c r="F19" s="73"/>
      <c r="G19" s="76"/>
      <c r="H19" s="68"/>
    </row>
    <row r="20" spans="1:8" s="69" customFormat="1" ht="14.25" customHeight="1">
      <c r="A20" s="109"/>
      <c r="B20" s="107"/>
      <c r="C20" s="112"/>
      <c r="D20" s="75" t="s">
        <v>70</v>
      </c>
      <c r="E20" s="73"/>
      <c r="F20" s="73"/>
      <c r="G20" s="76"/>
      <c r="H20" s="68"/>
    </row>
    <row r="21" spans="1:8" s="69" customFormat="1" ht="12.75" customHeight="1">
      <c r="A21" s="109"/>
      <c r="B21" s="107"/>
      <c r="C21" s="113"/>
      <c r="D21" s="75" t="s">
        <v>71</v>
      </c>
      <c r="E21" s="73"/>
      <c r="F21" s="73"/>
      <c r="G21" s="76"/>
      <c r="H21" s="68"/>
    </row>
    <row r="22" spans="1:8" s="69" customFormat="1" ht="32.25" customHeight="1">
      <c r="A22" s="110"/>
      <c r="B22" s="110"/>
      <c r="C22" s="111">
        <v>6229</v>
      </c>
      <c r="D22" s="71" t="s">
        <v>67</v>
      </c>
      <c r="E22" s="58">
        <v>147720.4</v>
      </c>
      <c r="F22" s="58">
        <f>F23+F24+F25</f>
        <v>0</v>
      </c>
      <c r="G22" s="60">
        <f>G23+G24+G25</f>
        <v>0</v>
      </c>
      <c r="H22" s="68"/>
    </row>
    <row r="23" spans="1:8" s="69" customFormat="1" ht="10.5" customHeight="1">
      <c r="A23" s="110"/>
      <c r="B23" s="110"/>
      <c r="C23" s="112"/>
      <c r="D23" s="72" t="s">
        <v>72</v>
      </c>
      <c r="E23" s="78"/>
      <c r="F23" s="77"/>
      <c r="G23" s="65"/>
      <c r="H23" s="68"/>
    </row>
    <row r="24" spans="1:8" s="69" customFormat="1" ht="11.25" customHeight="1">
      <c r="A24" s="110"/>
      <c r="B24" s="110"/>
      <c r="C24" s="112"/>
      <c r="D24" s="72" t="s">
        <v>73</v>
      </c>
      <c r="E24" s="78"/>
      <c r="F24" s="77"/>
      <c r="G24" s="65"/>
      <c r="H24" s="68"/>
    </row>
    <row r="25" spans="1:8" s="69" customFormat="1" ht="11.25" customHeight="1">
      <c r="A25" s="110"/>
      <c r="B25" s="110"/>
      <c r="C25" s="119"/>
      <c r="D25" s="72" t="s">
        <v>74</v>
      </c>
      <c r="E25" s="78"/>
      <c r="F25" s="77"/>
      <c r="G25" s="65"/>
      <c r="H25" s="68"/>
    </row>
    <row r="26" spans="1:8" s="69" customFormat="1" ht="12.75">
      <c r="A26" s="110"/>
      <c r="B26" s="114">
        <v>92116</v>
      </c>
      <c r="C26" s="83"/>
      <c r="D26" s="69" t="s">
        <v>77</v>
      </c>
      <c r="E26" s="84">
        <f aca="true" t="shared" si="0" ref="E26:G27">E27</f>
        <v>4000</v>
      </c>
      <c r="F26" s="84">
        <f t="shared" si="0"/>
        <v>0</v>
      </c>
      <c r="G26" s="92">
        <f t="shared" si="0"/>
        <v>0</v>
      </c>
      <c r="H26" s="68"/>
    </row>
    <row r="27" spans="1:8" s="69" customFormat="1" ht="11.25" customHeight="1">
      <c r="A27" s="110"/>
      <c r="B27" s="115"/>
      <c r="C27" s="117">
        <v>6220</v>
      </c>
      <c r="D27" s="71" t="s">
        <v>67</v>
      </c>
      <c r="E27" s="85">
        <f t="shared" si="0"/>
        <v>4000</v>
      </c>
      <c r="F27" s="85">
        <f t="shared" si="0"/>
        <v>0</v>
      </c>
      <c r="G27" s="92">
        <f t="shared" si="0"/>
        <v>0</v>
      </c>
      <c r="H27" s="68"/>
    </row>
    <row r="28" spans="1:8" s="69" customFormat="1" ht="11.25" customHeight="1">
      <c r="A28" s="108"/>
      <c r="B28" s="116"/>
      <c r="C28" s="118"/>
      <c r="D28" s="75" t="s">
        <v>78</v>
      </c>
      <c r="E28" s="85">
        <v>4000</v>
      </c>
      <c r="F28" s="77"/>
      <c r="G28" s="65"/>
      <c r="H28" s="68"/>
    </row>
    <row r="29" spans="1:8" ht="15.75" customHeight="1">
      <c r="A29" s="55"/>
      <c r="B29" s="55"/>
      <c r="C29" s="79"/>
      <c r="D29" s="70" t="s">
        <v>75</v>
      </c>
      <c r="E29" s="58">
        <f>E15+E8+E4</f>
        <v>332800.4</v>
      </c>
      <c r="F29" s="58">
        <f>F15+F8+F4</f>
        <v>250000</v>
      </c>
      <c r="G29" s="58">
        <f>G15+G8+G4</f>
        <v>0</v>
      </c>
      <c r="H29" s="68"/>
    </row>
    <row r="30" spans="1:7" ht="12.75">
      <c r="A30" s="55"/>
      <c r="B30" s="55"/>
      <c r="C30" s="79"/>
      <c r="D30" s="89" t="s">
        <v>76</v>
      </c>
      <c r="E30" s="90">
        <f>E22</f>
        <v>147720.4</v>
      </c>
      <c r="F30" s="90">
        <f>F22</f>
        <v>0</v>
      </c>
      <c r="G30" s="90">
        <f>G22</f>
        <v>0</v>
      </c>
    </row>
  </sheetData>
  <sheetProtection/>
  <mergeCells count="10">
    <mergeCell ref="A4:A7"/>
    <mergeCell ref="A1:F2"/>
    <mergeCell ref="B9:B11"/>
    <mergeCell ref="A8:A11"/>
    <mergeCell ref="C17:C21"/>
    <mergeCell ref="A15:A28"/>
    <mergeCell ref="B26:B28"/>
    <mergeCell ref="C27:C28"/>
    <mergeCell ref="B16:B25"/>
    <mergeCell ref="C22:C25"/>
  </mergeCells>
  <printOptions/>
  <pageMargins left="0.28" right="0.36" top="0.35" bottom="0.36" header="0.22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89"/>
  <sheetViews>
    <sheetView tabSelected="1" zoomScalePageLayoutView="0" workbookViewId="0" topLeftCell="A40">
      <selection activeCell="C81" sqref="C81:P84"/>
    </sheetView>
  </sheetViews>
  <sheetFormatPr defaultColWidth="10.25390625" defaultRowHeight="12.75"/>
  <cols>
    <col min="1" max="1" width="3.625" style="1" bestFit="1" customWidth="1"/>
    <col min="2" max="2" width="19.875" style="1" customWidth="1"/>
    <col min="3" max="3" width="7.125" style="1" customWidth="1"/>
    <col min="4" max="4" width="9.625" style="2" customWidth="1"/>
    <col min="5" max="5" width="10.875" style="1" customWidth="1"/>
    <col min="6" max="6" width="12.00390625" style="1" customWidth="1"/>
    <col min="7" max="8" width="10.875" style="1" customWidth="1"/>
    <col min="9" max="9" width="10.625" style="1" customWidth="1"/>
    <col min="10" max="10" width="10.125" style="1" customWidth="1"/>
    <col min="11" max="11" width="6.625" style="1" customWidth="1"/>
    <col min="12" max="12" width="9.75390625" style="1" customWidth="1"/>
    <col min="13" max="13" width="10.375" style="1" customWidth="1"/>
    <col min="14" max="14" width="10.125" style="1" customWidth="1"/>
    <col min="15" max="15" width="6.375" style="1" customWidth="1"/>
    <col min="16" max="16" width="13.125" style="1" customWidth="1"/>
    <col min="17" max="16384" width="10.25390625" style="1" customWidth="1"/>
  </cols>
  <sheetData>
    <row r="2" spans="1:16" ht="29.25" customHeight="1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ht="18.75" customHeight="1"/>
    <row r="4" spans="1:16" ht="11.25">
      <c r="A4" s="121" t="s">
        <v>2</v>
      </c>
      <c r="B4" s="121" t="s">
        <v>3</v>
      </c>
      <c r="C4" s="120" t="s">
        <v>4</v>
      </c>
      <c r="D4" s="120" t="s">
        <v>5</v>
      </c>
      <c r="E4" s="120" t="s">
        <v>6</v>
      </c>
      <c r="F4" s="121" t="s">
        <v>7</v>
      </c>
      <c r="G4" s="121"/>
      <c r="H4" s="121" t="s">
        <v>0</v>
      </c>
      <c r="I4" s="121"/>
      <c r="J4" s="121"/>
      <c r="K4" s="121"/>
      <c r="L4" s="121"/>
      <c r="M4" s="121"/>
      <c r="N4" s="121"/>
      <c r="O4" s="121"/>
      <c r="P4" s="121"/>
    </row>
    <row r="5" spans="1:16" ht="11.25">
      <c r="A5" s="121"/>
      <c r="B5" s="121"/>
      <c r="C5" s="120"/>
      <c r="D5" s="120"/>
      <c r="E5" s="120"/>
      <c r="F5" s="120" t="s">
        <v>8</v>
      </c>
      <c r="G5" s="120" t="s">
        <v>9</v>
      </c>
      <c r="H5" s="121" t="s">
        <v>10</v>
      </c>
      <c r="I5" s="121"/>
      <c r="J5" s="121"/>
      <c r="K5" s="121"/>
      <c r="L5" s="121"/>
      <c r="M5" s="121"/>
      <c r="N5" s="121"/>
      <c r="O5" s="121"/>
      <c r="P5" s="121"/>
    </row>
    <row r="6" spans="1:16" ht="11.25">
      <c r="A6" s="121"/>
      <c r="B6" s="121"/>
      <c r="C6" s="120"/>
      <c r="D6" s="120"/>
      <c r="E6" s="120"/>
      <c r="F6" s="120"/>
      <c r="G6" s="120"/>
      <c r="H6" s="120" t="s">
        <v>11</v>
      </c>
      <c r="I6" s="121" t="s">
        <v>12</v>
      </c>
      <c r="J6" s="121"/>
      <c r="K6" s="121"/>
      <c r="L6" s="121"/>
      <c r="M6" s="121"/>
      <c r="N6" s="121"/>
      <c r="O6" s="121"/>
      <c r="P6" s="121"/>
    </row>
    <row r="7" spans="1:16" ht="14.25" customHeight="1">
      <c r="A7" s="121"/>
      <c r="B7" s="121"/>
      <c r="C7" s="120"/>
      <c r="D7" s="120"/>
      <c r="E7" s="120"/>
      <c r="F7" s="120"/>
      <c r="G7" s="120"/>
      <c r="H7" s="120"/>
      <c r="I7" s="121" t="s">
        <v>13</v>
      </c>
      <c r="J7" s="121"/>
      <c r="K7" s="121"/>
      <c r="L7" s="121"/>
      <c r="M7" s="121" t="s">
        <v>14</v>
      </c>
      <c r="N7" s="121"/>
      <c r="O7" s="121"/>
      <c r="P7" s="121"/>
    </row>
    <row r="8" spans="1:16" ht="12.75" customHeight="1">
      <c r="A8" s="121"/>
      <c r="B8" s="121"/>
      <c r="C8" s="120"/>
      <c r="D8" s="120"/>
      <c r="E8" s="120"/>
      <c r="F8" s="120"/>
      <c r="G8" s="120"/>
      <c r="H8" s="120"/>
      <c r="I8" s="120" t="s">
        <v>15</v>
      </c>
      <c r="J8" s="121" t="s">
        <v>16</v>
      </c>
      <c r="K8" s="121"/>
      <c r="L8" s="121"/>
      <c r="M8" s="120" t="s">
        <v>17</v>
      </c>
      <c r="N8" s="120" t="s">
        <v>16</v>
      </c>
      <c r="O8" s="120"/>
      <c r="P8" s="120"/>
    </row>
    <row r="9" spans="1:16" ht="48" customHeight="1">
      <c r="A9" s="121"/>
      <c r="B9" s="121"/>
      <c r="C9" s="120"/>
      <c r="D9" s="120"/>
      <c r="E9" s="120"/>
      <c r="F9" s="120"/>
      <c r="G9" s="120"/>
      <c r="H9" s="120"/>
      <c r="I9" s="120"/>
      <c r="J9" s="3" t="s">
        <v>18</v>
      </c>
      <c r="K9" s="3" t="s">
        <v>19</v>
      </c>
      <c r="L9" s="3" t="s">
        <v>20</v>
      </c>
      <c r="M9" s="120"/>
      <c r="N9" s="4" t="s">
        <v>18</v>
      </c>
      <c r="O9" s="3" t="s">
        <v>19</v>
      </c>
      <c r="P9" s="3" t="s">
        <v>21</v>
      </c>
    </row>
    <row r="10" spans="1:16" ht="7.5" customHeight="1">
      <c r="A10" s="5">
        <v>1</v>
      </c>
      <c r="B10" s="5">
        <v>2</v>
      </c>
      <c r="C10" s="5">
        <v>3</v>
      </c>
      <c r="D10" s="6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7">
        <v>14</v>
      </c>
      <c r="O10" s="5">
        <v>15</v>
      </c>
      <c r="P10" s="5">
        <v>16</v>
      </c>
    </row>
    <row r="11" spans="1:16" s="11" customFormat="1" ht="11.25" customHeight="1">
      <c r="A11" s="8">
        <v>1</v>
      </c>
      <c r="B11" s="9" t="s">
        <v>22</v>
      </c>
      <c r="C11" s="140" t="s">
        <v>23</v>
      </c>
      <c r="D11" s="141"/>
      <c r="E11" s="10">
        <f>E63+E50+E33+E76+E43+E16+E24</f>
        <v>28419356.16</v>
      </c>
      <c r="F11" s="10">
        <f aca="true" t="shared" si="0" ref="F11:P11">F63+F50+F33+F76+F43+F16+F24</f>
        <v>10676338.120000001</v>
      </c>
      <c r="G11" s="10">
        <f t="shared" si="0"/>
        <v>17743018.04</v>
      </c>
      <c r="H11" s="10">
        <f t="shared" si="0"/>
        <v>6576793.94</v>
      </c>
      <c r="I11" s="10">
        <f t="shared" si="0"/>
        <v>3260897.79</v>
      </c>
      <c r="J11" s="10">
        <f t="shared" si="0"/>
        <v>3260897.79</v>
      </c>
      <c r="K11" s="10">
        <f t="shared" si="0"/>
        <v>0</v>
      </c>
      <c r="L11" s="10">
        <f t="shared" si="0"/>
        <v>0</v>
      </c>
      <c r="M11" s="10">
        <f t="shared" si="0"/>
        <v>3315896.1500000004</v>
      </c>
      <c r="N11" s="10">
        <f t="shared" si="0"/>
        <v>0</v>
      </c>
      <c r="O11" s="10">
        <f t="shared" si="0"/>
        <v>0</v>
      </c>
      <c r="P11" s="10">
        <f t="shared" si="0"/>
        <v>3315896.1500000004</v>
      </c>
    </row>
    <row r="12" spans="1:16" ht="12.75">
      <c r="A12" s="192" t="s">
        <v>24</v>
      </c>
      <c r="B12" s="12" t="s">
        <v>25</v>
      </c>
      <c r="C12" s="179" t="s">
        <v>26</v>
      </c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1"/>
    </row>
    <row r="13" spans="1:16" ht="12.75">
      <c r="A13" s="192"/>
      <c r="B13" s="12" t="s">
        <v>27</v>
      </c>
      <c r="C13" s="142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4"/>
    </row>
    <row r="14" spans="1:16" ht="12.75">
      <c r="A14" s="192"/>
      <c r="B14" s="12" t="s">
        <v>28</v>
      </c>
      <c r="C14" s="142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4"/>
    </row>
    <row r="15" spans="1:16" ht="12.75">
      <c r="A15" s="192"/>
      <c r="B15" s="12" t="s">
        <v>29</v>
      </c>
      <c r="C15" s="145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7"/>
    </row>
    <row r="16" spans="1:16" ht="31.5" customHeight="1">
      <c r="A16" s="192"/>
      <c r="B16" s="12" t="s">
        <v>30</v>
      </c>
      <c r="C16" s="12"/>
      <c r="D16" s="13" t="s">
        <v>31</v>
      </c>
      <c r="E16" s="14">
        <f>F16+G16</f>
        <v>18160311</v>
      </c>
      <c r="F16" s="14">
        <f>F17+F18+F19</f>
        <v>5463774</v>
      </c>
      <c r="G16" s="14">
        <f>G17+G18+G19</f>
        <v>12696537</v>
      </c>
      <c r="H16" s="14">
        <f>I16+M16</f>
        <v>23500</v>
      </c>
      <c r="I16" s="14">
        <f>J16+K16+L16</f>
        <v>23500</v>
      </c>
      <c r="J16" s="14">
        <v>23500</v>
      </c>
      <c r="K16" s="14">
        <v>0</v>
      </c>
      <c r="L16" s="14"/>
      <c r="M16" s="14">
        <f>N16+O16+P16</f>
        <v>0</v>
      </c>
      <c r="N16" s="15">
        <v>0</v>
      </c>
      <c r="O16" s="14">
        <v>0</v>
      </c>
      <c r="P16" s="14"/>
    </row>
    <row r="17" spans="1:16" ht="12.75">
      <c r="A17" s="192"/>
      <c r="B17" s="12" t="s">
        <v>32</v>
      </c>
      <c r="C17" s="193"/>
      <c r="D17" s="194"/>
      <c r="E17" s="14">
        <f>F17+G17</f>
        <v>23500</v>
      </c>
      <c r="F17" s="14">
        <f>I16</f>
        <v>23500</v>
      </c>
      <c r="G17" s="14">
        <f>M16</f>
        <v>0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60">
        <v>0</v>
      </c>
      <c r="O17" s="151">
        <v>0</v>
      </c>
      <c r="P17" s="151">
        <v>0</v>
      </c>
    </row>
    <row r="18" spans="1:16" ht="12.75">
      <c r="A18" s="192"/>
      <c r="B18" s="12">
        <v>2013</v>
      </c>
      <c r="C18" s="193"/>
      <c r="D18" s="194"/>
      <c r="E18" s="14">
        <f>F18+G18</f>
        <v>11638860</v>
      </c>
      <c r="F18" s="14">
        <v>3490888</v>
      </c>
      <c r="G18" s="14">
        <v>8147972</v>
      </c>
      <c r="H18" s="151"/>
      <c r="I18" s="151"/>
      <c r="J18" s="151"/>
      <c r="K18" s="151"/>
      <c r="L18" s="151"/>
      <c r="M18" s="151"/>
      <c r="N18" s="161"/>
      <c r="O18" s="151"/>
      <c r="P18" s="151"/>
    </row>
    <row r="19" spans="1:16" ht="12.75">
      <c r="A19" s="192"/>
      <c r="B19" s="12">
        <v>2014</v>
      </c>
      <c r="C19" s="193"/>
      <c r="D19" s="194"/>
      <c r="E19" s="14">
        <f>F19+G19</f>
        <v>6497951</v>
      </c>
      <c r="F19" s="14">
        <v>1949386</v>
      </c>
      <c r="G19" s="14">
        <v>4548565</v>
      </c>
      <c r="H19" s="151"/>
      <c r="I19" s="151"/>
      <c r="J19" s="151"/>
      <c r="K19" s="151"/>
      <c r="L19" s="151"/>
      <c r="M19" s="151"/>
      <c r="N19" s="162"/>
      <c r="O19" s="151"/>
      <c r="P19" s="151"/>
    </row>
    <row r="20" spans="1:16" ht="11.25" customHeight="1">
      <c r="A20" s="177"/>
      <c r="B20" s="16" t="s">
        <v>25</v>
      </c>
      <c r="C20" s="184" t="s">
        <v>82</v>
      </c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</row>
    <row r="21" spans="1:16" ht="11.25" customHeight="1">
      <c r="A21" s="158"/>
      <c r="B21" s="16" t="s">
        <v>27</v>
      </c>
      <c r="C21" s="186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</row>
    <row r="22" spans="1:16" ht="11.25" customHeight="1">
      <c r="A22" s="158"/>
      <c r="B22" s="16" t="s">
        <v>28</v>
      </c>
      <c r="C22" s="186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</row>
    <row r="23" spans="1:16" ht="11.25" customHeight="1">
      <c r="A23" s="158"/>
      <c r="B23" s="16" t="s">
        <v>29</v>
      </c>
      <c r="C23" s="188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</row>
    <row r="24" spans="1:16" ht="24.75" customHeight="1">
      <c r="A24" s="158"/>
      <c r="B24" s="16" t="s">
        <v>30</v>
      </c>
      <c r="C24" s="21"/>
      <c r="D24" s="22" t="s">
        <v>81</v>
      </c>
      <c r="E24" s="46">
        <f>F24+G24</f>
        <v>877605</v>
      </c>
      <c r="F24" s="46">
        <f>F25+F26+F27</f>
        <v>131640.75</v>
      </c>
      <c r="G24" s="46">
        <f>G25+G26+G27</f>
        <v>745964.25</v>
      </c>
      <c r="H24" s="23">
        <f>I24+M24</f>
        <v>31365</v>
      </c>
      <c r="I24" s="23">
        <f>J24+K24+L24</f>
        <v>4704.75</v>
      </c>
      <c r="J24" s="23">
        <v>4704.75</v>
      </c>
      <c r="K24" s="23"/>
      <c r="L24" s="23"/>
      <c r="M24" s="23">
        <f>N24+O24+P24</f>
        <v>26660.25</v>
      </c>
      <c r="N24" s="23"/>
      <c r="O24" s="23"/>
      <c r="P24" s="23">
        <v>26660.25</v>
      </c>
    </row>
    <row r="25" spans="1:16" ht="11.25">
      <c r="A25" s="158"/>
      <c r="B25" s="16">
        <v>2012</v>
      </c>
      <c r="C25" s="190"/>
      <c r="D25" s="191"/>
      <c r="E25" s="46">
        <f>F25+G25</f>
        <v>31365</v>
      </c>
      <c r="F25" s="46">
        <f>I24</f>
        <v>4704.75</v>
      </c>
      <c r="G25" s="46">
        <f>M24</f>
        <v>26660.25</v>
      </c>
      <c r="H25" s="23">
        <f>I24</f>
        <v>4704.75</v>
      </c>
      <c r="I25" s="23"/>
      <c r="J25" s="23"/>
      <c r="K25" s="23"/>
      <c r="L25" s="23"/>
      <c r="M25" s="23"/>
      <c r="N25" s="23"/>
      <c r="O25" s="23"/>
      <c r="P25" s="23"/>
    </row>
    <row r="26" spans="1:16" ht="11.25">
      <c r="A26" s="158"/>
      <c r="B26" s="16">
        <v>2013</v>
      </c>
      <c r="C26" s="190"/>
      <c r="D26" s="191"/>
      <c r="E26" s="46">
        <f>F26+G26</f>
        <v>483390</v>
      </c>
      <c r="F26" s="46">
        <v>72508.5</v>
      </c>
      <c r="G26" s="46">
        <v>410881.5</v>
      </c>
      <c r="H26" s="23"/>
      <c r="I26" s="23"/>
      <c r="J26" s="23"/>
      <c r="K26" s="23"/>
      <c r="L26" s="23"/>
      <c r="M26" s="23"/>
      <c r="N26" s="23"/>
      <c r="O26" s="23"/>
      <c r="P26" s="23"/>
    </row>
    <row r="27" spans="1:16" ht="11.25">
      <c r="A27" s="158"/>
      <c r="B27" s="16">
        <v>2014</v>
      </c>
      <c r="C27" s="190"/>
      <c r="D27" s="191"/>
      <c r="E27" s="46">
        <f>F27+G27</f>
        <v>362850</v>
      </c>
      <c r="F27" s="46">
        <v>54427.5</v>
      </c>
      <c r="G27" s="46">
        <v>308422.5</v>
      </c>
      <c r="H27" s="23"/>
      <c r="I27" s="23"/>
      <c r="J27" s="23"/>
      <c r="K27" s="23"/>
      <c r="L27" s="23"/>
      <c r="M27" s="23"/>
      <c r="N27" s="23"/>
      <c r="O27" s="23"/>
      <c r="P27" s="23"/>
    </row>
    <row r="28" spans="1:16" ht="11.25">
      <c r="A28" s="159"/>
      <c r="B28" s="87"/>
      <c r="C28" s="190"/>
      <c r="D28" s="191"/>
      <c r="E28" s="46"/>
      <c r="F28" s="46"/>
      <c r="G28" s="46"/>
      <c r="H28" s="23"/>
      <c r="I28" s="23"/>
      <c r="J28" s="23"/>
      <c r="K28" s="23"/>
      <c r="L28" s="23"/>
      <c r="M28" s="23"/>
      <c r="N28" s="23"/>
      <c r="O28" s="23"/>
      <c r="P28" s="23"/>
    </row>
    <row r="29" spans="1:16" ht="11.25" customHeight="1">
      <c r="A29" s="129" t="s">
        <v>33</v>
      </c>
      <c r="B29" s="20" t="s">
        <v>34</v>
      </c>
      <c r="C29" s="131" t="s">
        <v>35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3"/>
    </row>
    <row r="30" spans="1:16" ht="11.25" customHeight="1">
      <c r="A30" s="129"/>
      <c r="B30" s="20" t="s">
        <v>36</v>
      </c>
      <c r="C30" s="134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6"/>
    </row>
    <row r="31" spans="1:16" ht="11.25" customHeight="1">
      <c r="A31" s="129"/>
      <c r="B31" s="20" t="s">
        <v>37</v>
      </c>
      <c r="C31" s="134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6"/>
    </row>
    <row r="32" spans="1:16" ht="11.25" customHeight="1">
      <c r="A32" s="129"/>
      <c r="B32" s="20" t="s">
        <v>38</v>
      </c>
      <c r="C32" s="137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9"/>
    </row>
    <row r="33" spans="1:16" ht="11.25">
      <c r="A33" s="129"/>
      <c r="B33" s="20" t="s">
        <v>39</v>
      </c>
      <c r="C33" s="21"/>
      <c r="D33" s="22" t="s">
        <v>40</v>
      </c>
      <c r="E33" s="23">
        <f>E36+E37+E35+E34</f>
        <v>2335412.91</v>
      </c>
      <c r="F33" s="23">
        <f>F36+F37+F35+F34</f>
        <v>408396.74</v>
      </c>
      <c r="G33" s="23">
        <f>G36+G37+G35+G34</f>
        <v>1927016.17</v>
      </c>
      <c r="H33" s="23">
        <f>I33+M33</f>
        <v>1928620.81</v>
      </c>
      <c r="I33" s="23">
        <f>J33+K33+L33</f>
        <v>338940.8</v>
      </c>
      <c r="J33" s="23">
        <v>338940.8</v>
      </c>
      <c r="K33" s="23">
        <v>0</v>
      </c>
      <c r="L33" s="23"/>
      <c r="M33" s="23">
        <f>N33+O33+P33</f>
        <v>1589680.01</v>
      </c>
      <c r="N33" s="23">
        <v>0</v>
      </c>
      <c r="O33" s="23">
        <v>0</v>
      </c>
      <c r="P33" s="23">
        <v>1589680.01</v>
      </c>
    </row>
    <row r="34" spans="1:16" ht="11.25">
      <c r="A34" s="129"/>
      <c r="B34" s="20">
        <v>2009</v>
      </c>
      <c r="C34" s="21"/>
      <c r="D34" s="22"/>
      <c r="E34" s="23">
        <f>F34+G34</f>
        <v>26300</v>
      </c>
      <c r="F34" s="23">
        <v>3945</v>
      </c>
      <c r="G34" s="23">
        <v>22355</v>
      </c>
      <c r="H34" s="23"/>
      <c r="I34" s="23"/>
      <c r="J34" s="23"/>
      <c r="K34" s="23"/>
      <c r="L34" s="23"/>
      <c r="M34" s="23"/>
      <c r="N34" s="23"/>
      <c r="O34" s="23"/>
      <c r="P34" s="23"/>
    </row>
    <row r="35" spans="1:16" ht="11.25">
      <c r="A35" s="129"/>
      <c r="B35" s="20">
        <v>2010</v>
      </c>
      <c r="C35" s="21"/>
      <c r="D35" s="22"/>
      <c r="E35" s="23">
        <f>F35+G35</f>
        <v>42700</v>
      </c>
      <c r="F35" s="23">
        <v>6405</v>
      </c>
      <c r="G35" s="23">
        <v>36295</v>
      </c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11.25">
      <c r="A36" s="129"/>
      <c r="B36" s="20">
        <v>2011</v>
      </c>
      <c r="C36" s="21"/>
      <c r="D36" s="24"/>
      <c r="E36" s="23">
        <f>F36+G36</f>
        <v>337792.1</v>
      </c>
      <c r="F36" s="23">
        <v>59105.94</v>
      </c>
      <c r="G36" s="23">
        <v>278686.16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1:16" ht="11.25">
      <c r="A37" s="129"/>
      <c r="B37" s="20">
        <v>2012</v>
      </c>
      <c r="C37" s="21"/>
      <c r="D37" s="22"/>
      <c r="E37" s="23">
        <f>F37+G37</f>
        <v>1928620.81</v>
      </c>
      <c r="F37" s="23">
        <f>I33</f>
        <v>338940.8</v>
      </c>
      <c r="G37" s="23">
        <f>M33</f>
        <v>1589680.01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</row>
    <row r="38" spans="1:16" ht="11.25">
      <c r="A38" s="130"/>
      <c r="B38" s="25" t="s">
        <v>41</v>
      </c>
      <c r="C38" s="26"/>
      <c r="D38" s="27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1:16" ht="11.25" customHeight="1">
      <c r="A39" s="28"/>
      <c r="B39" s="20" t="s">
        <v>34</v>
      </c>
      <c r="C39" s="131" t="s">
        <v>87</v>
      </c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6"/>
    </row>
    <row r="40" spans="1:16" ht="12.75">
      <c r="A40" s="28"/>
      <c r="B40" s="20" t="s">
        <v>36</v>
      </c>
      <c r="C40" s="142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4"/>
    </row>
    <row r="41" spans="1:16" ht="12.75">
      <c r="A41" s="28"/>
      <c r="B41" s="20" t="s">
        <v>37</v>
      </c>
      <c r="C41" s="142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4"/>
    </row>
    <row r="42" spans="1:16" ht="12.75">
      <c r="A42" s="28"/>
      <c r="B42" s="20" t="s">
        <v>38</v>
      </c>
      <c r="C42" s="145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7"/>
    </row>
    <row r="43" spans="1:16" ht="12.75">
      <c r="A43" s="28"/>
      <c r="B43" s="20" t="s">
        <v>39</v>
      </c>
      <c r="C43" s="21"/>
      <c r="D43" s="21" t="s">
        <v>86</v>
      </c>
      <c r="E43" s="23">
        <f>F43+G43</f>
        <v>170000</v>
      </c>
      <c r="F43" s="23">
        <f>I43</f>
        <v>170000</v>
      </c>
      <c r="G43" s="23">
        <f>M43</f>
        <v>0</v>
      </c>
      <c r="H43" s="23">
        <f>I43+M43</f>
        <v>170000</v>
      </c>
      <c r="I43" s="23">
        <f>J43+K43+L43</f>
        <v>170000</v>
      </c>
      <c r="J43" s="23">
        <v>170000</v>
      </c>
      <c r="K43" s="23">
        <v>0</v>
      </c>
      <c r="L43" s="23"/>
      <c r="M43" s="23">
        <f>N43+O43+P43</f>
        <v>0</v>
      </c>
      <c r="N43" s="23"/>
      <c r="O43" s="23">
        <v>0</v>
      </c>
      <c r="P43" s="23"/>
    </row>
    <row r="44" spans="1:16" ht="12.75">
      <c r="A44" s="28"/>
      <c r="B44" s="20">
        <v>2012</v>
      </c>
      <c r="C44" s="21"/>
      <c r="D44" s="29">
        <v>6059</v>
      </c>
      <c r="E44" s="21">
        <v>170000</v>
      </c>
      <c r="F44" s="21">
        <v>170000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</row>
    <row r="45" spans="1:16" ht="12.75">
      <c r="A45" s="28"/>
      <c r="B45" s="20"/>
      <c r="C45" s="21"/>
      <c r="D45" s="21"/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</row>
    <row r="46" spans="1:16" ht="11.25">
      <c r="A46" s="157" t="s">
        <v>46</v>
      </c>
      <c r="B46" s="30" t="s">
        <v>34</v>
      </c>
      <c r="C46" s="131" t="s">
        <v>47</v>
      </c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6"/>
    </row>
    <row r="47" spans="1:16" ht="11.25">
      <c r="A47" s="158"/>
      <c r="B47" s="16" t="s">
        <v>27</v>
      </c>
      <c r="C47" s="142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4"/>
    </row>
    <row r="48" spans="1:16" ht="11.25">
      <c r="A48" s="158"/>
      <c r="B48" s="16" t="s">
        <v>28</v>
      </c>
      <c r="C48" s="142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4"/>
    </row>
    <row r="49" spans="1:16" ht="11.25">
      <c r="A49" s="158"/>
      <c r="B49" s="16" t="s">
        <v>29</v>
      </c>
      <c r="C49" s="145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7"/>
    </row>
    <row r="50" spans="1:16" ht="22.5">
      <c r="A50" s="158"/>
      <c r="B50" s="16" t="s">
        <v>30</v>
      </c>
      <c r="C50" s="16"/>
      <c r="D50" s="17" t="s">
        <v>48</v>
      </c>
      <c r="E50" s="18">
        <f>E55+E58+E54+E51+E52+E53+E56</f>
        <v>2846534.2600000002</v>
      </c>
      <c r="F50" s="18">
        <f>F55+F58+F54+F51+F52+F53+F56</f>
        <v>1886237.22</v>
      </c>
      <c r="G50" s="18">
        <f>G55+G58+G54+G51+G52+G53+G56</f>
        <v>960297.04</v>
      </c>
      <c r="H50" s="18">
        <f>I50+M50</f>
        <v>2622813.8600000003</v>
      </c>
      <c r="I50" s="18">
        <f>J50+K50+L50</f>
        <v>1705116.82</v>
      </c>
      <c r="J50" s="18">
        <v>1705116.82</v>
      </c>
      <c r="K50" s="18"/>
      <c r="L50" s="18"/>
      <c r="M50" s="18">
        <f>N50+O50+P50</f>
        <v>917697.04</v>
      </c>
      <c r="N50" s="19"/>
      <c r="O50" s="18">
        <v>0</v>
      </c>
      <c r="P50" s="18">
        <v>917697.04</v>
      </c>
    </row>
    <row r="51" spans="1:16" ht="11.25">
      <c r="A51" s="158"/>
      <c r="B51" s="16">
        <v>2007</v>
      </c>
      <c r="C51" s="31"/>
      <c r="D51" s="32"/>
      <c r="E51" s="18">
        <f aca="true" t="shared" si="1" ref="E51:E58">F51+G51</f>
        <v>18000</v>
      </c>
      <c r="F51" s="18">
        <v>18000</v>
      </c>
      <c r="G51" s="18"/>
      <c r="H51" s="33"/>
      <c r="I51" s="33"/>
      <c r="J51" s="33"/>
      <c r="K51" s="33"/>
      <c r="L51" s="33"/>
      <c r="M51" s="33"/>
      <c r="N51" s="34"/>
      <c r="O51" s="33"/>
      <c r="P51" s="33"/>
    </row>
    <row r="52" spans="1:16" ht="11.25">
      <c r="A52" s="158"/>
      <c r="B52" s="16">
        <v>2008</v>
      </c>
      <c r="C52" s="31"/>
      <c r="D52" s="32"/>
      <c r="E52" s="18">
        <f t="shared" si="1"/>
        <v>1020.4</v>
      </c>
      <c r="F52" s="18">
        <v>1020.4</v>
      </c>
      <c r="G52" s="18"/>
      <c r="H52" s="33"/>
      <c r="I52" s="33"/>
      <c r="J52" s="33"/>
      <c r="K52" s="33"/>
      <c r="L52" s="33"/>
      <c r="M52" s="33"/>
      <c r="N52" s="34"/>
      <c r="O52" s="33"/>
      <c r="P52" s="33"/>
    </row>
    <row r="53" spans="1:16" ht="11.25">
      <c r="A53" s="158"/>
      <c r="B53" s="16">
        <v>2009</v>
      </c>
      <c r="C53" s="31"/>
      <c r="D53" s="32"/>
      <c r="E53" s="18">
        <f t="shared" si="1"/>
        <v>52500</v>
      </c>
      <c r="F53" s="18">
        <v>52500</v>
      </c>
      <c r="G53" s="18"/>
      <c r="H53" s="33"/>
      <c r="I53" s="33"/>
      <c r="J53" s="33"/>
      <c r="K53" s="33"/>
      <c r="L53" s="33"/>
      <c r="M53" s="33"/>
      <c r="N53" s="34"/>
      <c r="O53" s="33"/>
      <c r="P53" s="33"/>
    </row>
    <row r="54" spans="1:16" ht="11.25">
      <c r="A54" s="158"/>
      <c r="B54" s="16">
        <v>2010</v>
      </c>
      <c r="C54" s="31"/>
      <c r="D54" s="32"/>
      <c r="E54" s="18">
        <f t="shared" si="1"/>
        <v>35000</v>
      </c>
      <c r="F54" s="18">
        <v>35000</v>
      </c>
      <c r="G54" s="18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6">
        <v>0</v>
      </c>
      <c r="O54" s="35" t="s">
        <v>79</v>
      </c>
      <c r="P54" s="35">
        <v>0</v>
      </c>
    </row>
    <row r="55" spans="1:16" ht="11.25">
      <c r="A55" s="158"/>
      <c r="B55" s="16">
        <v>2011</v>
      </c>
      <c r="C55" s="125"/>
      <c r="D55" s="148"/>
      <c r="E55" s="18">
        <f t="shared" si="1"/>
        <v>117200</v>
      </c>
      <c r="F55" s="18">
        <v>74600</v>
      </c>
      <c r="G55" s="18">
        <v>42600</v>
      </c>
      <c r="H55" s="122">
        <v>0</v>
      </c>
      <c r="I55" s="122">
        <v>0</v>
      </c>
      <c r="J55" s="122">
        <v>0</v>
      </c>
      <c r="K55" s="122">
        <v>0</v>
      </c>
      <c r="L55" s="122">
        <v>0</v>
      </c>
      <c r="M55" s="122">
        <v>0</v>
      </c>
      <c r="N55" s="122">
        <v>0</v>
      </c>
      <c r="O55" s="122">
        <v>0</v>
      </c>
      <c r="P55" s="122">
        <v>0</v>
      </c>
    </row>
    <row r="56" spans="1:16" ht="11.25">
      <c r="A56" s="158"/>
      <c r="B56" s="16">
        <v>2012</v>
      </c>
      <c r="C56" s="126"/>
      <c r="D56" s="149"/>
      <c r="E56" s="18">
        <f t="shared" si="1"/>
        <v>2622813.8600000003</v>
      </c>
      <c r="F56" s="18">
        <f>I50</f>
        <v>1705116.82</v>
      </c>
      <c r="G56" s="18">
        <f>M50</f>
        <v>917697.04</v>
      </c>
      <c r="H56" s="123"/>
      <c r="I56" s="123"/>
      <c r="J56" s="123"/>
      <c r="K56" s="123"/>
      <c r="L56" s="123"/>
      <c r="M56" s="123"/>
      <c r="N56" s="123"/>
      <c r="O56" s="123"/>
      <c r="P56" s="123"/>
    </row>
    <row r="57" spans="1:16" ht="11.25">
      <c r="A57" s="158"/>
      <c r="B57" s="16" t="s">
        <v>84</v>
      </c>
      <c r="C57" s="126"/>
      <c r="D57" s="149"/>
      <c r="E57" s="18">
        <f>F57+G57</f>
        <v>2846534.26</v>
      </c>
      <c r="F57" s="18">
        <f>F55+F56+F54+F53+F52+F51</f>
        <v>1886237.22</v>
      </c>
      <c r="G57" s="18">
        <f>G55+G56+G54+G53+G52+G51</f>
        <v>960297.04</v>
      </c>
      <c r="H57" s="123"/>
      <c r="I57" s="123"/>
      <c r="J57" s="123"/>
      <c r="K57" s="123"/>
      <c r="L57" s="123"/>
      <c r="M57" s="123"/>
      <c r="N57" s="123"/>
      <c r="O57" s="123"/>
      <c r="P57" s="123"/>
    </row>
    <row r="58" spans="1:16" ht="11.25">
      <c r="A58" s="159"/>
      <c r="B58" s="37"/>
      <c r="C58" s="127"/>
      <c r="D58" s="150"/>
      <c r="E58" s="38">
        <f t="shared" si="1"/>
        <v>0</v>
      </c>
      <c r="F58" s="38">
        <v>0</v>
      </c>
      <c r="G58" s="38">
        <v>0</v>
      </c>
      <c r="H58" s="124"/>
      <c r="I58" s="124"/>
      <c r="J58" s="124"/>
      <c r="K58" s="124"/>
      <c r="L58" s="124"/>
      <c r="M58" s="124"/>
      <c r="N58" s="124"/>
      <c r="O58" s="124"/>
      <c r="P58" s="124"/>
    </row>
    <row r="59" spans="1:16" ht="11.25">
      <c r="A59" s="157" t="s">
        <v>49</v>
      </c>
      <c r="B59" s="30" t="s">
        <v>34</v>
      </c>
      <c r="C59" s="142" t="s">
        <v>50</v>
      </c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4"/>
    </row>
    <row r="60" spans="1:16" ht="11.25">
      <c r="A60" s="158"/>
      <c r="B60" s="16" t="s">
        <v>27</v>
      </c>
      <c r="C60" s="142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4"/>
    </row>
    <row r="61" spans="1:16" ht="11.25">
      <c r="A61" s="158"/>
      <c r="B61" s="16" t="s">
        <v>28</v>
      </c>
      <c r="C61" s="142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4"/>
    </row>
    <row r="62" spans="1:16" ht="11.25">
      <c r="A62" s="158"/>
      <c r="B62" s="16" t="s">
        <v>29</v>
      </c>
      <c r="C62" s="145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7"/>
    </row>
    <row r="63" spans="1:16" ht="22.5">
      <c r="A63" s="158"/>
      <c r="B63" s="16" t="s">
        <v>30</v>
      </c>
      <c r="C63" s="16"/>
      <c r="D63" s="17" t="s">
        <v>48</v>
      </c>
      <c r="E63" s="18">
        <f>E68+E69+E71+E67+E66++E70</f>
        <v>3508951.99</v>
      </c>
      <c r="F63" s="18">
        <f>F68+F69+F71+F67+F66++F70</f>
        <v>2408073.41</v>
      </c>
      <c r="G63" s="18">
        <f>G68+G69+G71+G67+G66++G70</f>
        <v>1100878.58</v>
      </c>
      <c r="H63" s="18">
        <f>I63+M63</f>
        <v>1279953.27</v>
      </c>
      <c r="I63" s="18">
        <f>J63+K63+L63</f>
        <v>810419.42</v>
      </c>
      <c r="J63" s="18">
        <v>810419.42</v>
      </c>
      <c r="K63" s="18"/>
      <c r="L63" s="18"/>
      <c r="M63" s="18">
        <f>N63+O63+P63</f>
        <v>469533.85</v>
      </c>
      <c r="N63" s="19"/>
      <c r="O63" s="18">
        <v>0</v>
      </c>
      <c r="P63" s="18">
        <v>469533.85</v>
      </c>
    </row>
    <row r="64" spans="1:16" ht="11.25">
      <c r="A64" s="158"/>
      <c r="B64" s="16">
        <v>2007</v>
      </c>
      <c r="C64" s="31"/>
      <c r="D64" s="32"/>
      <c r="E64" s="18">
        <f aca="true" t="shared" si="2" ref="E64:E70">F64+G64</f>
        <v>35465.4</v>
      </c>
      <c r="F64" s="18">
        <v>35465.4</v>
      </c>
      <c r="G64" s="18"/>
      <c r="H64" s="33"/>
      <c r="I64" s="33"/>
      <c r="J64" s="33"/>
      <c r="K64" s="33"/>
      <c r="L64" s="33"/>
      <c r="M64" s="33"/>
      <c r="N64" s="34"/>
      <c r="O64" s="33"/>
      <c r="P64" s="33"/>
    </row>
    <row r="65" spans="1:16" ht="11.25">
      <c r="A65" s="158"/>
      <c r="B65" s="16">
        <v>2008</v>
      </c>
      <c r="C65" s="31"/>
      <c r="D65" s="32"/>
      <c r="E65" s="18">
        <f t="shared" si="2"/>
        <v>3200</v>
      </c>
      <c r="F65" s="18">
        <v>3200</v>
      </c>
      <c r="G65" s="18"/>
      <c r="H65" s="33"/>
      <c r="I65" s="33"/>
      <c r="J65" s="33"/>
      <c r="K65" s="33"/>
      <c r="L65" s="33"/>
      <c r="M65" s="33"/>
      <c r="N65" s="34"/>
      <c r="O65" s="33"/>
      <c r="P65" s="33"/>
    </row>
    <row r="66" spans="1:16" ht="11.25">
      <c r="A66" s="158"/>
      <c r="B66" s="16">
        <v>2009</v>
      </c>
      <c r="C66" s="31"/>
      <c r="D66" s="32"/>
      <c r="E66" s="18">
        <f t="shared" si="2"/>
        <v>55866.47</v>
      </c>
      <c r="F66" s="18">
        <v>55866.47</v>
      </c>
      <c r="G66" s="18"/>
      <c r="H66" s="33"/>
      <c r="I66" s="33"/>
      <c r="J66" s="33"/>
      <c r="K66" s="33"/>
      <c r="L66" s="33"/>
      <c r="M66" s="33"/>
      <c r="N66" s="34"/>
      <c r="O66" s="33"/>
      <c r="P66" s="33"/>
    </row>
    <row r="67" spans="1:16" ht="11.25">
      <c r="A67" s="158"/>
      <c r="B67" s="16">
        <v>2010</v>
      </c>
      <c r="C67" s="31"/>
      <c r="D67" s="32"/>
      <c r="E67" s="18">
        <f t="shared" si="2"/>
        <v>32000</v>
      </c>
      <c r="F67" s="39">
        <v>32000</v>
      </c>
      <c r="G67" s="39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6">
        <v>0</v>
      </c>
      <c r="O67" s="35">
        <v>0</v>
      </c>
      <c r="P67" s="35">
        <v>0</v>
      </c>
    </row>
    <row r="68" spans="1:16" ht="11.25">
      <c r="A68" s="158"/>
      <c r="B68" s="40">
        <v>2011</v>
      </c>
      <c r="C68" s="125"/>
      <c r="D68" s="148"/>
      <c r="E68" s="18">
        <f t="shared" si="2"/>
        <v>10330</v>
      </c>
      <c r="F68" s="39">
        <v>10330</v>
      </c>
      <c r="G68" s="18">
        <v>0</v>
      </c>
      <c r="H68" s="122">
        <v>0</v>
      </c>
      <c r="I68" s="122">
        <v>0</v>
      </c>
      <c r="J68" s="122">
        <v>0</v>
      </c>
      <c r="K68" s="122">
        <v>0</v>
      </c>
      <c r="L68" s="122">
        <v>0</v>
      </c>
      <c r="M68" s="122">
        <v>0</v>
      </c>
      <c r="N68" s="122">
        <v>0</v>
      </c>
      <c r="O68" s="122">
        <v>0</v>
      </c>
      <c r="P68" s="122">
        <v>0</v>
      </c>
    </row>
    <row r="69" spans="1:16" ht="11.25">
      <c r="A69" s="158"/>
      <c r="B69" s="40">
        <v>2012</v>
      </c>
      <c r="C69" s="126"/>
      <c r="D69" s="149"/>
      <c r="E69" s="18">
        <f t="shared" si="2"/>
        <v>1279953.27</v>
      </c>
      <c r="F69" s="18">
        <f>I63</f>
        <v>810419.42</v>
      </c>
      <c r="G69" s="18">
        <f>M63</f>
        <v>469533.85</v>
      </c>
      <c r="H69" s="123"/>
      <c r="I69" s="123"/>
      <c r="J69" s="123"/>
      <c r="K69" s="123"/>
      <c r="L69" s="123"/>
      <c r="M69" s="123"/>
      <c r="N69" s="123"/>
      <c r="O69" s="123"/>
      <c r="P69" s="123"/>
    </row>
    <row r="70" spans="1:16" ht="11.25">
      <c r="A70" s="158"/>
      <c r="B70" s="88">
        <v>2013</v>
      </c>
      <c r="C70" s="126"/>
      <c r="D70" s="149"/>
      <c r="E70" s="33">
        <f t="shared" si="2"/>
        <v>2130802.25</v>
      </c>
      <c r="F70" s="33">
        <v>1499457.52</v>
      </c>
      <c r="G70" s="33">
        <v>631344.73</v>
      </c>
      <c r="H70" s="123"/>
      <c r="I70" s="123"/>
      <c r="J70" s="123"/>
      <c r="K70" s="123"/>
      <c r="L70" s="123"/>
      <c r="M70" s="123"/>
      <c r="N70" s="123"/>
      <c r="O70" s="123"/>
      <c r="P70" s="123"/>
    </row>
    <row r="71" spans="1:16" ht="11.25">
      <c r="A71" s="159"/>
      <c r="B71" s="37"/>
      <c r="C71" s="127"/>
      <c r="D71" s="150"/>
      <c r="E71" s="38"/>
      <c r="F71" s="38"/>
      <c r="G71" s="38"/>
      <c r="H71" s="124"/>
      <c r="I71" s="124"/>
      <c r="J71" s="124"/>
      <c r="K71" s="124"/>
      <c r="L71" s="124"/>
      <c r="M71" s="124"/>
      <c r="N71" s="124"/>
      <c r="O71" s="124"/>
      <c r="P71" s="124"/>
    </row>
    <row r="72" spans="1:16" ht="11.25" customHeight="1">
      <c r="A72" s="177" t="s">
        <v>51</v>
      </c>
      <c r="B72" s="16"/>
      <c r="C72" s="179" t="s">
        <v>85</v>
      </c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1"/>
    </row>
    <row r="73" spans="1:16" ht="11.25" customHeight="1">
      <c r="A73" s="158"/>
      <c r="B73" s="16" t="s">
        <v>27</v>
      </c>
      <c r="C73" s="142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4"/>
    </row>
    <row r="74" spans="1:16" ht="11.25" customHeight="1">
      <c r="A74" s="158"/>
      <c r="B74" s="16" t="s">
        <v>28</v>
      </c>
      <c r="C74" s="142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4"/>
    </row>
    <row r="75" spans="1:16" ht="11.25" customHeight="1">
      <c r="A75" s="158"/>
      <c r="B75" s="16" t="s">
        <v>29</v>
      </c>
      <c r="C75" s="145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7"/>
    </row>
    <row r="76" spans="1:16" ht="21.75" customHeight="1">
      <c r="A76" s="158"/>
      <c r="B76" s="16" t="s">
        <v>30</v>
      </c>
      <c r="C76" s="16"/>
      <c r="D76" s="17" t="s">
        <v>52</v>
      </c>
      <c r="E76" s="18">
        <f>F76+G76</f>
        <v>520541</v>
      </c>
      <c r="F76" s="18">
        <f>F77+F78+F79</f>
        <v>208216</v>
      </c>
      <c r="G76" s="18">
        <f>G77+G78+G79</f>
        <v>312325</v>
      </c>
      <c r="H76" s="18">
        <f>I76+M76</f>
        <v>520541</v>
      </c>
      <c r="I76" s="18">
        <f>J76+K76+L76</f>
        <v>208216</v>
      </c>
      <c r="J76" s="18">
        <v>208216</v>
      </c>
      <c r="K76" s="18">
        <v>0</v>
      </c>
      <c r="L76" s="18"/>
      <c r="M76" s="18">
        <f>N76+O76+P76</f>
        <v>312325</v>
      </c>
      <c r="N76" s="19">
        <v>0</v>
      </c>
      <c r="O76" s="18">
        <v>0</v>
      </c>
      <c r="P76" s="18">
        <v>312325</v>
      </c>
    </row>
    <row r="77" spans="1:16" ht="11.25">
      <c r="A77" s="158"/>
      <c r="B77" s="16">
        <v>2012</v>
      </c>
      <c r="C77" s="125"/>
      <c r="D77" s="148"/>
      <c r="E77" s="18">
        <f>F77+G77</f>
        <v>520541</v>
      </c>
      <c r="F77" s="18">
        <f>I76</f>
        <v>208216</v>
      </c>
      <c r="G77" s="18">
        <f>M76</f>
        <v>312325</v>
      </c>
      <c r="H77" s="154">
        <v>0</v>
      </c>
      <c r="I77" s="154">
        <v>0</v>
      </c>
      <c r="J77" s="154">
        <v>0</v>
      </c>
      <c r="K77" s="154">
        <v>0</v>
      </c>
      <c r="L77" s="154">
        <v>0</v>
      </c>
      <c r="M77" s="154">
        <v>0</v>
      </c>
      <c r="N77" s="154">
        <v>0</v>
      </c>
      <c r="O77" s="154">
        <v>0</v>
      </c>
      <c r="P77" s="154">
        <v>0</v>
      </c>
    </row>
    <row r="78" spans="1:16" ht="11.25">
      <c r="A78" s="158"/>
      <c r="B78" s="16"/>
      <c r="C78" s="126"/>
      <c r="D78" s="149"/>
      <c r="E78" s="18">
        <f>F78+G78</f>
        <v>0</v>
      </c>
      <c r="F78" s="18"/>
      <c r="G78" s="18"/>
      <c r="H78" s="155"/>
      <c r="I78" s="155"/>
      <c r="J78" s="155"/>
      <c r="K78" s="155"/>
      <c r="L78" s="155"/>
      <c r="M78" s="155"/>
      <c r="N78" s="155"/>
      <c r="O78" s="155"/>
      <c r="P78" s="155"/>
    </row>
    <row r="79" spans="1:16" ht="11.25">
      <c r="A79" s="178"/>
      <c r="B79" s="16"/>
      <c r="C79" s="182"/>
      <c r="D79" s="183"/>
      <c r="E79" s="18">
        <f>F79+G79</f>
        <v>0</v>
      </c>
      <c r="F79" s="18">
        <v>0</v>
      </c>
      <c r="G79" s="18">
        <v>0</v>
      </c>
      <c r="H79" s="156"/>
      <c r="I79" s="156"/>
      <c r="J79" s="156"/>
      <c r="K79" s="156"/>
      <c r="L79" s="156"/>
      <c r="M79" s="156"/>
      <c r="N79" s="156"/>
      <c r="O79" s="156"/>
      <c r="P79" s="156"/>
    </row>
    <row r="80" spans="1:16" s="11" customFormat="1" ht="12" thickBot="1">
      <c r="A80" s="41">
        <v>2</v>
      </c>
      <c r="B80" s="42" t="s">
        <v>53</v>
      </c>
      <c r="C80" s="152" t="s">
        <v>23</v>
      </c>
      <c r="D80" s="153"/>
      <c r="E80" s="100">
        <f>E85</f>
        <v>133853</v>
      </c>
      <c r="F80" s="100">
        <f aca="true" t="shared" si="3" ref="F80:P80">F85</f>
        <v>20078</v>
      </c>
      <c r="G80" s="100">
        <f t="shared" si="3"/>
        <v>113775</v>
      </c>
      <c r="H80" s="100">
        <f t="shared" si="3"/>
        <v>133853</v>
      </c>
      <c r="I80" s="100">
        <f t="shared" si="3"/>
        <v>20078</v>
      </c>
      <c r="J80" s="100">
        <f t="shared" si="3"/>
        <v>20078</v>
      </c>
      <c r="K80" s="100">
        <f t="shared" si="3"/>
        <v>0</v>
      </c>
      <c r="L80" s="100">
        <f t="shared" si="3"/>
        <v>0</v>
      </c>
      <c r="M80" s="100">
        <f t="shared" si="3"/>
        <v>113775</v>
      </c>
      <c r="N80" s="100">
        <f t="shared" si="3"/>
        <v>0</v>
      </c>
      <c r="O80" s="100">
        <f t="shared" si="3"/>
        <v>0</v>
      </c>
      <c r="P80" s="100">
        <f t="shared" si="3"/>
        <v>113775</v>
      </c>
    </row>
    <row r="81" spans="1:16" ht="11.25" customHeight="1">
      <c r="A81" s="163" t="s">
        <v>54</v>
      </c>
      <c r="B81" s="99" t="s">
        <v>34</v>
      </c>
      <c r="C81" s="166" t="s">
        <v>42</v>
      </c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8"/>
    </row>
    <row r="82" spans="1:16" ht="11.25">
      <c r="A82" s="164"/>
      <c r="B82" s="99" t="s">
        <v>36</v>
      </c>
      <c r="C82" s="169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1"/>
    </row>
    <row r="83" spans="1:16" ht="11.25">
      <c r="A83" s="164"/>
      <c r="B83" s="99" t="s">
        <v>37</v>
      </c>
      <c r="C83" s="169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1"/>
    </row>
    <row r="84" spans="1:16" ht="12" thickBot="1">
      <c r="A84" s="164"/>
      <c r="B84" s="99" t="s">
        <v>38</v>
      </c>
      <c r="C84" s="172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4"/>
    </row>
    <row r="85" spans="1:16" ht="11.25">
      <c r="A85" s="164"/>
      <c r="B85" s="20" t="s">
        <v>39</v>
      </c>
      <c r="C85" s="97"/>
      <c r="D85" s="97" t="s">
        <v>43</v>
      </c>
      <c r="E85" s="98">
        <f>F85+G85</f>
        <v>133853</v>
      </c>
      <c r="F85" s="98">
        <f>I85</f>
        <v>20078</v>
      </c>
      <c r="G85" s="98">
        <f>M85</f>
        <v>113775</v>
      </c>
      <c r="H85" s="98">
        <f>I85+M85</f>
        <v>133853</v>
      </c>
      <c r="I85" s="98">
        <f>J85+K85+L85</f>
        <v>20078</v>
      </c>
      <c r="J85" s="98">
        <v>20078</v>
      </c>
      <c r="K85" s="98">
        <v>0</v>
      </c>
      <c r="L85" s="98"/>
      <c r="M85" s="98">
        <f>N85+O85+P85</f>
        <v>113775</v>
      </c>
      <c r="N85" s="98"/>
      <c r="O85" s="98">
        <v>0</v>
      </c>
      <c r="P85" s="98">
        <v>113775</v>
      </c>
    </row>
    <row r="86" spans="1:16" ht="11.25">
      <c r="A86" s="164"/>
      <c r="B86" s="20" t="s">
        <v>44</v>
      </c>
      <c r="C86" s="21"/>
      <c r="D86" s="29" t="s">
        <v>55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</row>
    <row r="87" spans="1:16" ht="11.25">
      <c r="A87" s="164"/>
      <c r="B87" s="20" t="s">
        <v>45</v>
      </c>
      <c r="C87" s="21"/>
      <c r="D87" s="21"/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</row>
    <row r="88" spans="1:16" ht="11.25">
      <c r="A88" s="165"/>
      <c r="B88" s="20"/>
      <c r="C88" s="43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5"/>
    </row>
    <row r="89" spans="1:16" ht="11.25">
      <c r="A89" s="26"/>
      <c r="B89" s="26" t="s">
        <v>56</v>
      </c>
      <c r="C89" s="26"/>
      <c r="D89" s="22" t="s">
        <v>23</v>
      </c>
      <c r="E89" s="46">
        <f aca="true" t="shared" si="4" ref="E89:P89">E11+E80</f>
        <v>28553209.16</v>
      </c>
      <c r="F89" s="46">
        <f t="shared" si="4"/>
        <v>10696416.120000001</v>
      </c>
      <c r="G89" s="46">
        <f t="shared" si="4"/>
        <v>17856793.04</v>
      </c>
      <c r="H89" s="46">
        <f t="shared" si="4"/>
        <v>6710646.94</v>
      </c>
      <c r="I89" s="46">
        <f t="shared" si="4"/>
        <v>3280975.79</v>
      </c>
      <c r="J89" s="46">
        <f t="shared" si="4"/>
        <v>3280975.79</v>
      </c>
      <c r="K89" s="46">
        <f t="shared" si="4"/>
        <v>0</v>
      </c>
      <c r="L89" s="46">
        <f t="shared" si="4"/>
        <v>0</v>
      </c>
      <c r="M89" s="46">
        <f t="shared" si="4"/>
        <v>3429671.1500000004</v>
      </c>
      <c r="N89" s="46">
        <f t="shared" si="4"/>
        <v>0</v>
      </c>
      <c r="O89" s="46">
        <f t="shared" si="4"/>
        <v>0</v>
      </c>
      <c r="P89" s="46">
        <f t="shared" si="4"/>
        <v>3429671.1500000004</v>
      </c>
    </row>
  </sheetData>
  <sheetProtection/>
  <mergeCells count="82">
    <mergeCell ref="J17:J19"/>
    <mergeCell ref="L17:L19"/>
    <mergeCell ref="I55:I58"/>
    <mergeCell ref="K77:K79"/>
    <mergeCell ref="L77:L79"/>
    <mergeCell ref="I77:I79"/>
    <mergeCell ref="J55:J58"/>
    <mergeCell ref="C46:P49"/>
    <mergeCell ref="C55:C58"/>
    <mergeCell ref="H17:H19"/>
    <mergeCell ref="A20:A28"/>
    <mergeCell ref="C20:P23"/>
    <mergeCell ref="C25:C28"/>
    <mergeCell ref="D25:D28"/>
    <mergeCell ref="O17:O19"/>
    <mergeCell ref="P17:P19"/>
    <mergeCell ref="A12:A19"/>
    <mergeCell ref="C12:P15"/>
    <mergeCell ref="C17:C19"/>
    <mergeCell ref="D17:D19"/>
    <mergeCell ref="A81:A88"/>
    <mergeCell ref="C81:P84"/>
    <mergeCell ref="C39:P42"/>
    <mergeCell ref="A72:A79"/>
    <mergeCell ref="C72:P75"/>
    <mergeCell ref="C77:C79"/>
    <mergeCell ref="D77:D79"/>
    <mergeCell ref="A46:A58"/>
    <mergeCell ref="A59:A71"/>
    <mergeCell ref="N77:N79"/>
    <mergeCell ref="P68:P71"/>
    <mergeCell ref="N68:N71"/>
    <mergeCell ref="D55:D58"/>
    <mergeCell ref="N55:N58"/>
    <mergeCell ref="H55:H58"/>
    <mergeCell ref="M68:M71"/>
    <mergeCell ref="L55:L58"/>
    <mergeCell ref="C80:D80"/>
    <mergeCell ref="P77:P79"/>
    <mergeCell ref="O77:O79"/>
    <mergeCell ref="J77:J79"/>
    <mergeCell ref="M77:M79"/>
    <mergeCell ref="H77:H79"/>
    <mergeCell ref="O68:O71"/>
    <mergeCell ref="D68:D71"/>
    <mergeCell ref="K68:K71"/>
    <mergeCell ref="H68:H71"/>
    <mergeCell ref="J68:J71"/>
    <mergeCell ref="K55:K58"/>
    <mergeCell ref="M55:M58"/>
    <mergeCell ref="I68:I71"/>
    <mergeCell ref="L68:L71"/>
    <mergeCell ref="I7:L7"/>
    <mergeCell ref="J8:L8"/>
    <mergeCell ref="M7:P7"/>
    <mergeCell ref="C11:D11"/>
    <mergeCell ref="O55:O58"/>
    <mergeCell ref="C59:P62"/>
    <mergeCell ref="M17:M19"/>
    <mergeCell ref="I17:I19"/>
    <mergeCell ref="N17:N19"/>
    <mergeCell ref="K17:K19"/>
    <mergeCell ref="P55:P58"/>
    <mergeCell ref="C68:C71"/>
    <mergeCell ref="A2:P2"/>
    <mergeCell ref="A29:A38"/>
    <mergeCell ref="C29:P32"/>
    <mergeCell ref="N8:P8"/>
    <mergeCell ref="C4:C9"/>
    <mergeCell ref="A4:A9"/>
    <mergeCell ref="B4:B9"/>
    <mergeCell ref="H4:P4"/>
    <mergeCell ref="D4:D9"/>
    <mergeCell ref="E4:E9"/>
    <mergeCell ref="F4:G4"/>
    <mergeCell ref="H6:H9"/>
    <mergeCell ref="I8:I9"/>
    <mergeCell ref="M8:M9"/>
    <mergeCell ref="H5:P5"/>
    <mergeCell ref="I6:P6"/>
    <mergeCell ref="F5:F9"/>
    <mergeCell ref="G5:G9"/>
  </mergeCells>
  <printOptions/>
  <pageMargins left="0.3937007874015748" right="0.3937007874015748" top="0.6692913385826772" bottom="0.5905511811023623" header="0.1968503937007874" footer="0.5118110236220472"/>
  <pageSetup horizontalDpi="300" verticalDpi="300" orientation="landscape" paperSize="9" scale="85" r:id="rId1"/>
  <headerFooter alignWithMargins="0">
    <oddHeader xml:space="preserve">&amp;C&amp;P&amp;R&amp;9Załącznik nr  4
do Uchwały Rady Miejskiej w Jezioranach nr ..................  
z dnia   ........... dołączony do Zarz.Burmistrza Nr 122/2011 z dnia 15.11.2011r.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</cp:lastModifiedBy>
  <cp:lastPrinted>2011-11-17T10:30:28Z</cp:lastPrinted>
  <dcterms:created xsi:type="dcterms:W3CDTF">1998-12-09T13:02:10Z</dcterms:created>
  <dcterms:modified xsi:type="dcterms:W3CDTF">2011-12-12T12:46:41Z</dcterms:modified>
  <cp:category/>
  <cp:version/>
  <cp:contentType/>
  <cp:contentStatus/>
</cp:coreProperties>
</file>